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120" windowWidth="21960" windowHeight="9552"/>
  </bookViews>
  <sheets>
    <sheet name="ADMTVA (a) LDF" sheetId="1" r:id="rId1"/>
  </sheets>
  <externalReferences>
    <externalReference r:id="rId2"/>
  </externalReferences>
  <definedNames>
    <definedName name="AÑOA">[1]ENTORNO!$B$18</definedName>
    <definedName name="AÑOP">[1]ENTORNO!$B$17</definedName>
    <definedName name="_xlnm.Print_Area" localSheetId="0">'ADMTVA (a) LDF'!$B$1:$H$243</definedName>
    <definedName name="FACTOR">[1]ENTORNO!$D$13</definedName>
    <definedName name="Factor_de_Actualizacion_para_llevar_a_pesos_constantes_los">"B/G"</definedName>
    <definedName name="_xlnm.Print_Titles" localSheetId="0">'ADMTVA (a) LDF'!$1:$12</definedName>
  </definedNames>
  <calcPr calcId="145621"/>
</workbook>
</file>

<file path=xl/calcChain.xml><?xml version="1.0" encoding="utf-8"?>
<calcChain xmlns="http://schemas.openxmlformats.org/spreadsheetml/2006/main">
  <c r="H240" i="1" l="1"/>
  <c r="G240" i="1"/>
  <c r="F240" i="1"/>
  <c r="E240" i="1"/>
  <c r="D240" i="1"/>
  <c r="C240" i="1"/>
  <c r="H239" i="1"/>
  <c r="H238" i="1"/>
  <c r="H237" i="1"/>
  <c r="H236" i="1"/>
  <c r="H235" i="1"/>
  <c r="H234" i="1"/>
  <c r="H233" i="1"/>
  <c r="H232" i="1"/>
  <c r="H231" i="1"/>
  <c r="H230" i="1"/>
  <c r="G228" i="1"/>
  <c r="G227" i="1" s="1"/>
  <c r="G226" i="1" s="1"/>
  <c r="G225" i="1" s="1"/>
  <c r="G224" i="1" s="1"/>
  <c r="H229" i="1"/>
  <c r="H228" i="1" s="1"/>
  <c r="H227" i="1" s="1"/>
  <c r="H226" i="1" s="1"/>
  <c r="H225" i="1" s="1"/>
  <c r="H224" i="1" s="1"/>
  <c r="F228" i="1"/>
  <c r="F227" i="1" s="1"/>
  <c r="F226" i="1" s="1"/>
  <c r="F225" i="1" s="1"/>
  <c r="F224" i="1" s="1"/>
  <c r="D228" i="1"/>
  <c r="D227" i="1" s="1"/>
  <c r="D226" i="1" s="1"/>
  <c r="D225" i="1" s="1"/>
  <c r="D224" i="1" s="1"/>
  <c r="C228" i="1"/>
  <c r="C227" i="1"/>
  <c r="C226" i="1" s="1"/>
  <c r="C225" i="1" s="1"/>
  <c r="C224" i="1" s="1"/>
  <c r="G221" i="1"/>
  <c r="G220" i="1" s="1"/>
  <c r="G219" i="1" s="1"/>
  <c r="G217" i="1" s="1"/>
  <c r="H222" i="1"/>
  <c r="H221" i="1" s="1"/>
  <c r="H220" i="1" s="1"/>
  <c r="H219" i="1" s="1"/>
  <c r="H217" i="1" s="1"/>
  <c r="D221" i="1"/>
  <c r="D220" i="1" s="1"/>
  <c r="D219" i="1" s="1"/>
  <c r="D217" i="1" s="1"/>
  <c r="C221" i="1"/>
  <c r="C220" i="1" s="1"/>
  <c r="C219" i="1" s="1"/>
  <c r="C217" i="1" s="1"/>
  <c r="F221" i="1"/>
  <c r="F220" i="1" s="1"/>
  <c r="F219" i="1" s="1"/>
  <c r="F217" i="1" s="1"/>
  <c r="H215" i="1"/>
  <c r="H214" i="1"/>
  <c r="F212" i="1"/>
  <c r="F211" i="1" s="1"/>
  <c r="F210" i="1" s="1"/>
  <c r="H213" i="1"/>
  <c r="H212" i="1" s="1"/>
  <c r="H211" i="1" s="1"/>
  <c r="H210" i="1" s="1"/>
  <c r="D212" i="1"/>
  <c r="D211" i="1" s="1"/>
  <c r="D210" i="1" s="1"/>
  <c r="C212" i="1"/>
  <c r="C211" i="1" s="1"/>
  <c r="C210" i="1" s="1"/>
  <c r="G212" i="1"/>
  <c r="G211" i="1" s="1"/>
  <c r="G210" i="1" s="1"/>
  <c r="H208" i="1"/>
  <c r="G205" i="1"/>
  <c r="H207" i="1"/>
  <c r="D205" i="1"/>
  <c r="F205" i="1"/>
  <c r="H206" i="1"/>
  <c r="C205" i="1"/>
  <c r="H202" i="1"/>
  <c r="G200" i="1"/>
  <c r="F200" i="1"/>
  <c r="H201" i="1"/>
  <c r="D200" i="1"/>
  <c r="C200" i="1"/>
  <c r="H199" i="1"/>
  <c r="D197" i="1"/>
  <c r="C197" i="1"/>
  <c r="G197" i="1"/>
  <c r="F197" i="1"/>
  <c r="E197" i="1"/>
  <c r="H196" i="1"/>
  <c r="G193" i="1"/>
  <c r="H195" i="1"/>
  <c r="F193" i="1"/>
  <c r="H194" i="1"/>
  <c r="H193" i="1" s="1"/>
  <c r="D193" i="1"/>
  <c r="C193" i="1"/>
  <c r="G189" i="1"/>
  <c r="H190" i="1"/>
  <c r="C189" i="1"/>
  <c r="F189" i="1"/>
  <c r="E189" i="1"/>
  <c r="D189" i="1"/>
  <c r="H188" i="1"/>
  <c r="H187" i="1" s="1"/>
  <c r="C187" i="1"/>
  <c r="G187" i="1"/>
  <c r="F187" i="1"/>
  <c r="D187" i="1"/>
  <c r="H184" i="1"/>
  <c r="H183" i="1"/>
  <c r="H182" i="1"/>
  <c r="H181" i="1"/>
  <c r="H178" i="1"/>
  <c r="H177" i="1"/>
  <c r="H176" i="1"/>
  <c r="H172" i="1"/>
  <c r="H171" i="1"/>
  <c r="H170" i="1"/>
  <c r="C168" i="1"/>
  <c r="C167" i="1" s="1"/>
  <c r="H169" i="1"/>
  <c r="D168" i="1"/>
  <c r="G168" i="1"/>
  <c r="G167" i="1" s="1"/>
  <c r="F168" i="1"/>
  <c r="H166" i="1"/>
  <c r="H165" i="1"/>
  <c r="H164" i="1"/>
  <c r="F159" i="1"/>
  <c r="G159" i="1"/>
  <c r="H160" i="1"/>
  <c r="D159" i="1"/>
  <c r="C159" i="1"/>
  <c r="H158" i="1"/>
  <c r="H157" i="1"/>
  <c r="H156" i="1"/>
  <c r="H154" i="1"/>
  <c r="F151" i="1"/>
  <c r="H153" i="1"/>
  <c r="D151" i="1"/>
  <c r="H152" i="1"/>
  <c r="C151" i="1"/>
  <c r="G151" i="1"/>
  <c r="H148" i="1"/>
  <c r="H147" i="1"/>
  <c r="H146" i="1"/>
  <c r="H145" i="1"/>
  <c r="H142" i="1"/>
  <c r="H141" i="1"/>
  <c r="H140" i="1"/>
  <c r="G133" i="1"/>
  <c r="G132" i="1" s="1"/>
  <c r="H136" i="1"/>
  <c r="F133" i="1"/>
  <c r="H135" i="1"/>
  <c r="D133" i="1"/>
  <c r="D132" i="1" s="1"/>
  <c r="H134" i="1"/>
  <c r="C133" i="1"/>
  <c r="C132" i="1" s="1"/>
  <c r="H125" i="1"/>
  <c r="G125" i="1"/>
  <c r="F125" i="1"/>
  <c r="E125" i="1"/>
  <c r="D125" i="1"/>
  <c r="C125" i="1"/>
  <c r="H124" i="1"/>
  <c r="H123" i="1"/>
  <c r="H121" i="1"/>
  <c r="H120" i="1"/>
  <c r="H119" i="1"/>
  <c r="H115" i="1"/>
  <c r="G113" i="1"/>
  <c r="G112" i="1" s="1"/>
  <c r="G111" i="1" s="1"/>
  <c r="G110" i="1" s="1"/>
  <c r="G109" i="1" s="1"/>
  <c r="F113" i="1"/>
  <c r="F112" i="1" s="1"/>
  <c r="F111" i="1" s="1"/>
  <c r="F110" i="1" s="1"/>
  <c r="F109" i="1" s="1"/>
  <c r="H114" i="1"/>
  <c r="D113" i="1"/>
  <c r="D112" i="1" s="1"/>
  <c r="D111" i="1" s="1"/>
  <c r="D110" i="1" s="1"/>
  <c r="D109" i="1" s="1"/>
  <c r="C113" i="1"/>
  <c r="C112" i="1"/>
  <c r="C111" i="1" s="1"/>
  <c r="C110" i="1" s="1"/>
  <c r="C109" i="1" s="1"/>
  <c r="F106" i="1"/>
  <c r="F105" i="1" s="1"/>
  <c r="F104" i="1" s="1"/>
  <c r="F102" i="1" s="1"/>
  <c r="H107" i="1"/>
  <c r="H106" i="1" s="1"/>
  <c r="H105" i="1" s="1"/>
  <c r="H104" i="1" s="1"/>
  <c r="H102" i="1" s="1"/>
  <c r="D106" i="1"/>
  <c r="D105" i="1" s="1"/>
  <c r="D104" i="1" s="1"/>
  <c r="D102" i="1" s="1"/>
  <c r="C106" i="1"/>
  <c r="C105" i="1" s="1"/>
  <c r="C104" i="1" s="1"/>
  <c r="C102" i="1" s="1"/>
  <c r="G106" i="1"/>
  <c r="E106" i="1"/>
  <c r="E105" i="1" s="1"/>
  <c r="E104" i="1" s="1"/>
  <c r="E102" i="1" s="1"/>
  <c r="G105" i="1"/>
  <c r="G104" i="1"/>
  <c r="G102" i="1" s="1"/>
  <c r="H100" i="1"/>
  <c r="F97" i="1"/>
  <c r="F96" i="1" s="1"/>
  <c r="F95" i="1" s="1"/>
  <c r="H99" i="1"/>
  <c r="H98" i="1"/>
  <c r="H97" i="1" s="1"/>
  <c r="H96" i="1" s="1"/>
  <c r="H95" i="1" s="1"/>
  <c r="D97" i="1"/>
  <c r="D96" i="1" s="1"/>
  <c r="D95" i="1" s="1"/>
  <c r="C97" i="1"/>
  <c r="C96" i="1" s="1"/>
  <c r="C95" i="1" s="1"/>
  <c r="G97" i="1"/>
  <c r="G96" i="1" s="1"/>
  <c r="G95" i="1" s="1"/>
  <c r="G90" i="1"/>
  <c r="H93" i="1"/>
  <c r="H92" i="1"/>
  <c r="D90" i="1"/>
  <c r="F90" i="1"/>
  <c r="H91" i="1"/>
  <c r="H90" i="1" s="1"/>
  <c r="C90" i="1"/>
  <c r="H87" i="1"/>
  <c r="G85" i="1"/>
  <c r="F85" i="1"/>
  <c r="D85" i="1"/>
  <c r="C85" i="1"/>
  <c r="H84" i="1"/>
  <c r="D82" i="1"/>
  <c r="G82" i="1"/>
  <c r="C82" i="1"/>
  <c r="F82" i="1"/>
  <c r="E82" i="1"/>
  <c r="G78" i="1"/>
  <c r="H81" i="1"/>
  <c r="F78" i="1"/>
  <c r="H79" i="1"/>
  <c r="D78" i="1"/>
  <c r="C78" i="1"/>
  <c r="F74" i="1"/>
  <c r="G74" i="1"/>
  <c r="H75" i="1"/>
  <c r="C74" i="1"/>
  <c r="E74" i="1"/>
  <c r="D74" i="1"/>
  <c r="H73" i="1"/>
  <c r="H72" i="1" s="1"/>
  <c r="C72" i="1"/>
  <c r="G72" i="1"/>
  <c r="F72" i="1"/>
  <c r="D72" i="1"/>
  <c r="H69" i="1"/>
  <c r="H67" i="1"/>
  <c r="H66" i="1"/>
  <c r="H63" i="1"/>
  <c r="H62" i="1"/>
  <c r="H61" i="1"/>
  <c r="H60" i="1"/>
  <c r="H59" i="1"/>
  <c r="H58" i="1"/>
  <c r="H57" i="1"/>
  <c r="H56" i="1"/>
  <c r="H55" i="1"/>
  <c r="G53" i="1"/>
  <c r="F53" i="1"/>
  <c r="F52" i="1" s="1"/>
  <c r="E53" i="1"/>
  <c r="D53" i="1"/>
  <c r="D52" i="1" s="1"/>
  <c r="C53" i="1"/>
  <c r="C52" i="1" s="1"/>
  <c r="H51" i="1"/>
  <c r="H50" i="1"/>
  <c r="H49" i="1"/>
  <c r="H48" i="1"/>
  <c r="H47" i="1"/>
  <c r="H46" i="1"/>
  <c r="F44" i="1"/>
  <c r="H45" i="1"/>
  <c r="D44" i="1"/>
  <c r="C44" i="1"/>
  <c r="G44" i="1"/>
  <c r="E44" i="1"/>
  <c r="H43" i="1"/>
  <c r="H42" i="1"/>
  <c r="H41" i="1"/>
  <c r="H40" i="1"/>
  <c r="H39" i="1"/>
  <c r="H38" i="1"/>
  <c r="G36" i="1"/>
  <c r="F36" i="1"/>
  <c r="H37" i="1"/>
  <c r="H36" i="1" s="1"/>
  <c r="D36" i="1"/>
  <c r="C36" i="1"/>
  <c r="E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G18" i="1"/>
  <c r="G17" i="1" s="1"/>
  <c r="H19" i="1"/>
  <c r="D18" i="1"/>
  <c r="D167" i="1" l="1"/>
  <c r="D131" i="1"/>
  <c r="D130" i="1" s="1"/>
  <c r="D129" i="1" s="1"/>
  <c r="D128" i="1" s="1"/>
  <c r="H18" i="1"/>
  <c r="C18" i="1"/>
  <c r="C17" i="1" s="1"/>
  <c r="C16" i="1" s="1"/>
  <c r="C15" i="1" s="1"/>
  <c r="C14" i="1" s="1"/>
  <c r="C13" i="1" s="1"/>
  <c r="C242" i="1" s="1"/>
  <c r="D17" i="1"/>
  <c r="D16" i="1" s="1"/>
  <c r="D15" i="1" s="1"/>
  <c r="D14" i="1" s="1"/>
  <c r="D13" i="1" s="1"/>
  <c r="D242" i="1" s="1"/>
  <c r="F132" i="1"/>
  <c r="F131" i="1" s="1"/>
  <c r="F130" i="1" s="1"/>
  <c r="F129" i="1" s="1"/>
  <c r="F128" i="1" s="1"/>
  <c r="F167" i="1"/>
  <c r="F18" i="1"/>
  <c r="F17" i="1" s="1"/>
  <c r="F16" i="1" s="1"/>
  <c r="F15" i="1" s="1"/>
  <c r="F14" i="1" s="1"/>
  <c r="F13" i="1" s="1"/>
  <c r="H44" i="1"/>
  <c r="C131" i="1"/>
  <c r="C130" i="1" s="1"/>
  <c r="C129" i="1" s="1"/>
  <c r="C128" i="1" s="1"/>
  <c r="G131" i="1"/>
  <c r="G130" i="1" s="1"/>
  <c r="G129" i="1" s="1"/>
  <c r="G128" i="1" s="1"/>
  <c r="G52" i="1"/>
  <c r="G16" i="1" s="1"/>
  <c r="G15" i="1" s="1"/>
  <c r="G14" i="1" s="1"/>
  <c r="G13" i="1" s="1"/>
  <c r="G242" i="1" s="1"/>
  <c r="E18" i="1"/>
  <c r="E17" i="1" s="1"/>
  <c r="H86" i="1"/>
  <c r="E159" i="1"/>
  <c r="H151" i="1"/>
  <c r="E200" i="1"/>
  <c r="E228" i="1"/>
  <c r="E227" i="1" s="1"/>
  <c r="E226" i="1" s="1"/>
  <c r="E225" i="1" s="1"/>
  <c r="E224" i="1" s="1"/>
  <c r="E72" i="1"/>
  <c r="E52" i="1" s="1"/>
  <c r="E97" i="1"/>
  <c r="E96" i="1" s="1"/>
  <c r="E95" i="1" s="1"/>
  <c r="E193" i="1"/>
  <c r="E205" i="1"/>
  <c r="H54" i="1"/>
  <c r="H65" i="1"/>
  <c r="H77" i="1"/>
  <c r="H89" i="1"/>
  <c r="H117" i="1"/>
  <c r="H138" i="1"/>
  <c r="H150" i="1"/>
  <c r="H162" i="1"/>
  <c r="H174" i="1"/>
  <c r="H186" i="1"/>
  <c r="H198" i="1"/>
  <c r="H197" i="1" s="1"/>
  <c r="H70" i="1"/>
  <c r="H122" i="1"/>
  <c r="H113" i="1" s="1"/>
  <c r="H112" i="1" s="1"/>
  <c r="H111" i="1" s="1"/>
  <c r="H110" i="1" s="1"/>
  <c r="H109" i="1" s="1"/>
  <c r="H143" i="1"/>
  <c r="H155" i="1"/>
  <c r="H179" i="1"/>
  <c r="H191" i="1"/>
  <c r="H203" i="1"/>
  <c r="H200" i="1" s="1"/>
  <c r="H68" i="1"/>
  <c r="H80" i="1"/>
  <c r="H78" i="1" s="1"/>
  <c r="E85" i="1"/>
  <c r="E113" i="1"/>
  <c r="E112" i="1" s="1"/>
  <c r="E111" i="1" s="1"/>
  <c r="E110" i="1" s="1"/>
  <c r="E109" i="1" s="1"/>
  <c r="H205" i="1"/>
  <c r="E221" i="1"/>
  <c r="E220" i="1" s="1"/>
  <c r="E219" i="1" s="1"/>
  <c r="E217" i="1" s="1"/>
  <c r="E78" i="1"/>
  <c r="E90" i="1"/>
  <c r="H118" i="1"/>
  <c r="H139" i="1"/>
  <c r="E151" i="1"/>
  <c r="E133" i="1" s="1"/>
  <c r="E132" i="1" s="1"/>
  <c r="H163" i="1"/>
  <c r="H175" i="1"/>
  <c r="E187" i="1"/>
  <c r="E212" i="1"/>
  <c r="E211" i="1" s="1"/>
  <c r="E210" i="1" s="1"/>
  <c r="H71" i="1"/>
  <c r="H83" i="1"/>
  <c r="H82" i="1" s="1"/>
  <c r="H144" i="1"/>
  <c r="E168" i="1"/>
  <c r="H180" i="1"/>
  <c r="H192" i="1"/>
  <c r="H204" i="1"/>
  <c r="H64" i="1"/>
  <c r="H76" i="1"/>
  <c r="H74" i="1" s="1"/>
  <c r="H88" i="1"/>
  <c r="H116" i="1"/>
  <c r="H137" i="1"/>
  <c r="H133" i="1" s="1"/>
  <c r="H149" i="1"/>
  <c r="H161" i="1"/>
  <c r="H159" i="1" s="1"/>
  <c r="H173" i="1"/>
  <c r="H168" i="1" s="1"/>
  <c r="H167" i="1" s="1"/>
  <c r="H185" i="1"/>
  <c r="H189" i="1"/>
  <c r="H132" i="1" l="1"/>
  <c r="H131" i="1" s="1"/>
  <c r="H130" i="1" s="1"/>
  <c r="H129" i="1" s="1"/>
  <c r="H128" i="1" s="1"/>
  <c r="E131" i="1"/>
  <c r="E130" i="1" s="1"/>
  <c r="E129" i="1" s="1"/>
  <c r="E128" i="1" s="1"/>
  <c r="E167" i="1"/>
  <c r="F242" i="1"/>
  <c r="H53" i="1"/>
  <c r="H85" i="1"/>
  <c r="E16" i="1"/>
  <c r="E15" i="1" s="1"/>
  <c r="E14" i="1" s="1"/>
  <c r="E13" i="1" s="1"/>
  <c r="H17" i="1"/>
  <c r="E242" i="1" l="1"/>
  <c r="H52" i="1"/>
  <c r="H16" i="1" s="1"/>
  <c r="H15" i="1" s="1"/>
  <c r="H14" i="1" s="1"/>
  <c r="H13" i="1" s="1"/>
  <c r="H242" i="1" s="1"/>
</calcChain>
</file>

<file path=xl/sharedStrings.xml><?xml version="1.0" encoding="utf-8"?>
<sst xmlns="http://schemas.openxmlformats.org/spreadsheetml/2006/main" count="236" uniqueCount="122">
  <si>
    <t>GOBIERNO DEL ESTADO DE QUINTANA ROO</t>
  </si>
  <si>
    <t>ESTADO ANALÍTICO DEL EJERCICIO DEL PRESUPUESTO DE EGRESOS DETALLADO - Ley de Disciplina Financiera</t>
  </si>
  <si>
    <t>Clasificación Administrativa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</si>
  <si>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</si>
  <si>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</si>
  <si>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</si>
  <si>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</si>
  <si>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</si>
  <si>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</si>
  <si>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</si>
  <si>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</si>
  <si>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</si>
  <si>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I. Gasto No Etiquetado</t>
  </si>
  <si>
    <t>Estado de Quintana Roo</t>
  </si>
  <si>
    <t>Sector Público No Financiero del Estado</t>
  </si>
  <si>
    <t>Gobierno General del Estado de Quintana Roo</t>
  </si>
  <si>
    <t>Gobierno del Estado de Quintana Roo</t>
  </si>
  <si>
    <t>Poder Ejecutivo</t>
  </si>
  <si>
    <t xml:space="preserve">Despacho de la Gobernadora del Estado                                                                                                                 </t>
  </si>
  <si>
    <t xml:space="preserve">Secretaría de Obras Públicas                                                                                                                          </t>
  </si>
  <si>
    <t xml:space="preserve">Secretaría de Gobierno                                                                                                                                </t>
  </si>
  <si>
    <t xml:space="preserve">Consejería Jurídica del Poder Ejecutivo                                                                                                               </t>
  </si>
  <si>
    <t xml:space="preserve">Secretaría de Finanzas y Planeación                                                                                                                   </t>
  </si>
  <si>
    <t xml:space="preserve">Secretaría de Desarrollo Territorial Urbano Sustentable                                                                                               </t>
  </si>
  <si>
    <t xml:space="preserve">Secretaría de Turismo                                                                                                                                 </t>
  </si>
  <si>
    <t xml:space="preserve">Secretaría de Educación                                                                                                                               </t>
  </si>
  <si>
    <t xml:space="preserve">Secretaría de Desarrollo Económico                                                                                                                    </t>
  </si>
  <si>
    <t xml:space="preserve">Secretaría de la Contraloría                                                                                                                          </t>
  </si>
  <si>
    <t xml:space="preserve">Secretaría de Salud                                                                                                                                   </t>
  </si>
  <si>
    <t xml:space="preserve">Secretaría de Desarrollo Agropecuario, Rural y Pesca                                                                                                  </t>
  </si>
  <si>
    <t xml:space="preserve">Secretaría de Ecología y Medio Ambiente                                                                                                               </t>
  </si>
  <si>
    <t xml:space="preserve">Secretaría de Bienestar                                                                                                                               </t>
  </si>
  <si>
    <t xml:space="preserve">Secretaría del Trabajo y Previsión Social                                                                                                             </t>
  </si>
  <si>
    <t xml:space="preserve">Secretaría de Seguridad Ciudadana                                                                                                                     </t>
  </si>
  <si>
    <t xml:space="preserve">Secretaría de las Mujeres                                                                                                                             </t>
  </si>
  <si>
    <t>Ramos Generales</t>
  </si>
  <si>
    <t>Bienes Muebles, Inmuebles e Intangibles</t>
  </si>
  <si>
    <t>Inversión Pública del Estado</t>
  </si>
  <si>
    <t>Reserva de Contingencia</t>
  </si>
  <si>
    <t>Provisiones Financieras</t>
  </si>
  <si>
    <t>Deuda Pública</t>
  </si>
  <si>
    <t>Poder Legislativo</t>
  </si>
  <si>
    <t>Poder Judicial</t>
  </si>
  <si>
    <t>Autónomo</t>
  </si>
  <si>
    <t xml:space="preserve">Instituto Electoral de Quintana Roo                                                                                                                   </t>
  </si>
  <si>
    <t xml:space="preserve">Comisión de los Derechos Humanos del Estado de Quintana Roo                                                                                           </t>
  </si>
  <si>
    <t xml:space="preserve">Tribunal Electoral de Quintana Roo                                                                                                                    </t>
  </si>
  <si>
    <t xml:space="preserve">Instituto de Acceso a la Información y Protección de Datos Personales de Quintana Roo                                                                 </t>
  </si>
  <si>
    <t xml:space="preserve">Fiscalía General del Estado                                                                                                                           </t>
  </si>
  <si>
    <t xml:space="preserve">Tribunal de Justicia Administrativa  y Anticorrupción del Estado de Quintana Roo                                                                      </t>
  </si>
  <si>
    <t xml:space="preserve">Fiscalía Especializada en Combate a la Corrupción del Estado de Quintana Roo                                                                          </t>
  </si>
  <si>
    <t>Entidades Paraestatales y Fideicomisos No Empresariales y No Financieros</t>
  </si>
  <si>
    <t>Sector Educación</t>
  </si>
  <si>
    <t xml:space="preserve">Servicios Educativos de Quintana Roo                                                                                                                  </t>
  </si>
  <si>
    <t xml:space="preserve">Colegio de Bachilleres del Estado de Quintana Roo                                                                                                     </t>
  </si>
  <si>
    <t>Centro de Estudios de Bachillerato Técnico Eva Sámano de López Mateos</t>
  </si>
  <si>
    <t xml:space="preserve">Colegio de Estudios Científicos y Tecnológicos del Estado de Quintana Roo                                                                             </t>
  </si>
  <si>
    <t xml:space="preserve">Colegio de Educación Profesional Técnica del Estado de Quintana Roo                                                                                   </t>
  </si>
  <si>
    <t xml:space="preserve">Instituto de Capacitación para el Trabajo del Estado de Quintana Roo                                                                                  </t>
  </si>
  <si>
    <t xml:space="preserve">Instituto Estatal para la Educación de Jóvenes y Adultos                                                                                              </t>
  </si>
  <si>
    <t xml:space="preserve">Instituto Tecnológico Superior de Felipe Carrillo Puerto                                                                                              </t>
  </si>
  <si>
    <t xml:space="preserve">Universidad Tecnológica de Cancún                                                                                                                     </t>
  </si>
  <si>
    <t xml:space="preserve">Universidad Tecnológica de la Riviera Maya                                                                                                            </t>
  </si>
  <si>
    <t xml:space="preserve">Universidad del Caribe                                                                                                                                </t>
  </si>
  <si>
    <t xml:space="preserve">Instituto de Infraestructura Física Educativa del Estado de Quintana Roo                                                                              </t>
  </si>
  <si>
    <t xml:space="preserve">Universidad Intercultural Maya de Quintana Roo                                                                                                        </t>
  </si>
  <si>
    <t xml:space="preserve">Universidad Politécnica de Quintana Roo                                                                                                               </t>
  </si>
  <si>
    <t xml:space="preserve">Universidad Tecnológica Chetumal                                                                                                                      </t>
  </si>
  <si>
    <t xml:space="preserve">Universidad Politécnica de Bacalar                                                                                                                    </t>
  </si>
  <si>
    <t xml:space="preserve">Universidad Tecnológica de Tulum                                                                                                                      </t>
  </si>
  <si>
    <t xml:space="preserve">Comisión del Deporte de Quintana Roo                                                                                                                  </t>
  </si>
  <si>
    <t>Sector Salud</t>
  </si>
  <si>
    <t xml:space="preserve">Servicios Estatales de Salud                                                                                                                          </t>
  </si>
  <si>
    <t>Sector Gobierno</t>
  </si>
  <si>
    <t xml:space="preserve">Sistema Quintanarroense de Comunicación Social                                                                                                        </t>
  </si>
  <si>
    <t xml:space="preserve">Comisión Ejecutiva de Atención a Víctimas del Estado de Quintana Roo                                                                                  </t>
  </si>
  <si>
    <t xml:space="preserve">Secretariado Ejecutivo del Sistema Estatal de Seguridad Ciudadana                                                                                     </t>
  </si>
  <si>
    <t>Sector Económico</t>
  </si>
  <si>
    <t xml:space="preserve">Agencia de Proyectos Estratégicos del Estado de Quintana Roo                                                                                          </t>
  </si>
  <si>
    <t xml:space="preserve">Consejo de Promoción Turística de Quintana Roo                                                                                                        </t>
  </si>
  <si>
    <t xml:space="preserve">Centro de Conciliación Laboral del Estado de Quintana Roo                                                                                             </t>
  </si>
  <si>
    <t>Sector Desarrollo Urbano</t>
  </si>
  <si>
    <t xml:space="preserve">Comisión de Agua Potable y Alcantarillado                                                                                                             </t>
  </si>
  <si>
    <t xml:space="preserve">Instituto de Movilidad del Estado de Quintana Roo                                                                                                     </t>
  </si>
  <si>
    <t>Sector Social</t>
  </si>
  <si>
    <t xml:space="preserve">Sistema para el Desarrollo Integral de la Familia del Estado de Quintana Roo                                                                          </t>
  </si>
  <si>
    <t xml:space="preserve">Instituto para el Desarrollo del Pueblo Maya y las Comunidades Indígenas del Estado de Quintana Roo                                                   </t>
  </si>
  <si>
    <t xml:space="preserve">Instituto Quintanarroense de la Juventud                                                                                                              </t>
  </si>
  <si>
    <t xml:space="preserve">Instituto de la Cultura y las Artes de Quintana Roo                                                                                                   </t>
  </si>
  <si>
    <t>No Sectorizado</t>
  </si>
  <si>
    <t xml:space="preserve">Secretaría Ejecutiva del Sistema Anticorrupción del Estado de Quintana Roo                                                                            </t>
  </si>
  <si>
    <t xml:space="preserve">Universidad Autónoma del Estado de Quintana Roo                                                                                                       </t>
  </si>
  <si>
    <t xml:space="preserve">Consejo Quintanarroense de Humanidades, Ciencias y Tecnologías.                                                                                       </t>
  </si>
  <si>
    <t>Instituciones Públicas de Seguridad Social</t>
  </si>
  <si>
    <t>Entidades Paraestatales Empresariales No Financieras con Participación Estatal Mayoritaria</t>
  </si>
  <si>
    <t>Entidades Paraestatles Empresariales No Financieras Con Participación Estatal Mayoritaria</t>
  </si>
  <si>
    <t>Entidades Paraestatales Empresariales No Financieras</t>
  </si>
  <si>
    <t>Fideicomisos Empresariales No financieros con Participación Estatal Mayoritaria</t>
  </si>
  <si>
    <t>Sector Público Financiero del Estado de Quintana Roo</t>
  </si>
  <si>
    <t>Entidades Paraestatales Empresariales Financieras Monetarias con Participación Estatal Mayoritaria</t>
  </si>
  <si>
    <t>Entidades Paraestatales Financieras No Monetarias con Participación Estatal Mayoritaria</t>
  </si>
  <si>
    <t>Otros Intermediarios Financieros, Excepto Sociedades de Seguros y Fondos de Pensiones</t>
  </si>
  <si>
    <t>Otros Intermediarios Financieros</t>
  </si>
  <si>
    <t xml:space="preserve">Instituto para el Desarrollo y Financiamiento del Estado de Quintana Roo                                                                              </t>
  </si>
  <si>
    <t>Fideicomisos Financieros Públicos con Participación
Estatal Mayoritaria</t>
  </si>
  <si>
    <t>Sector Público Municipal</t>
  </si>
  <si>
    <t>Organo Ejecutivo Municipal (Ayuntamiento)</t>
  </si>
  <si>
    <t xml:space="preserve">Municipio de Cozumel                                                                                                                                  </t>
  </si>
  <si>
    <t xml:space="preserve">Municipio de Felipe Carrillo Puerto                                                                                                                   </t>
  </si>
  <si>
    <t xml:space="preserve">Municipio de Isla Mujeres                                                                                                                             </t>
  </si>
  <si>
    <t xml:space="preserve">Municipio de Othón P. Blanco                                                                                                                          </t>
  </si>
  <si>
    <t xml:space="preserve">Municipio de Benito Juárez                                                                                                                            </t>
  </si>
  <si>
    <t xml:space="preserve">Municipio de José María Morelos                                                                                                                       </t>
  </si>
  <si>
    <t xml:space="preserve">Municipio de Lázaro Cárdenas                                                                                                                          </t>
  </si>
  <si>
    <t xml:space="preserve">Municipio de Solidaridad                                                                                                                              </t>
  </si>
  <si>
    <t xml:space="preserve">Municipio de Tulum                                                                                                                                    </t>
  </si>
  <si>
    <t xml:space="preserve">Municipio de Bacalar                                                                                                                                  </t>
  </si>
  <si>
    <t xml:space="preserve">Municipio de Puerto Morelos                                                                                                                           </t>
  </si>
  <si>
    <t>Entidades Paramunicipales</t>
  </si>
  <si>
    <t>II. Gasto Etiquetado</t>
  </si>
  <si>
    <t>Total del Egreso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</si>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</sst>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[Red]#,##0"/>
    <numFmt numFmtId="165" formatCode="_-[$€-2]* #,##0.00_-;\-[$€-2]* #,##0.00_-;_-[$€-2]* &quot;-&quot;??_-"/>
  </numFmts>
  <fonts count="33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14"/>
      <color rgb="FFC00000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1"/>
      <color theme="9" tint="-0.249977111117893"/>
      <name val="Calibri"/>
      <family val="2"/>
      <scheme val="minor"/>
    </font>
    <font>
      <b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 Narrow"/>
      <family val="2"/>
    </font>
    <font>
      <sz val="10"/>
      <color theme="4" tint="-0.249977111117893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 tint="0.499984740745262"/>
      <name val="Arial Narrow"/>
      <family val="2"/>
    </font>
    <font>
      <sz val="10"/>
      <color theme="4" tint="-0.499984740745262"/>
      <name val="Arial Narrow"/>
      <family val="2"/>
    </font>
    <font>
      <sz val="10"/>
      <color rgb="FFFF0000"/>
      <name val="Arial Narrow"/>
      <family val="2"/>
    </font>
    <font>
      <sz val="10"/>
      <color rgb="FF3399FF"/>
      <name val="Arial Narrow"/>
      <family val="2"/>
    </font>
    <font>
      <sz val="10"/>
      <color rgb="FF0070C0"/>
      <name val="Arial Narrow"/>
      <family val="2"/>
    </font>
    <font>
      <sz val="11"/>
      <color theme="5" tint="-0.249977111117893"/>
      <name val="Calibri"/>
      <family val="2"/>
      <scheme val="minor"/>
    </font>
    <font>
      <sz val="20"/>
      <color rgb="FFA7AAAD"/>
      <name val="Arial Narrow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Futura Lt BT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sz val="8.0500000000000007"/>
      <color indexed="8"/>
      <name val="Arial"/>
      <family val="2"/>
    </font>
    <font>
      <b/>
      <sz val="18"/>
      <color indexed="62"/>
      <name val="Cambria"/>
      <family val="2"/>
    </font>
  </fonts>
  <fills count="20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D4C19C"/>
        <bgColor indexed="64"/>
      </patternFill>
    </fill>
    <fill>
      <patternFill patternType="solid">
        <fgColor rgb="FFC0BCB4"/>
        <bgColor indexed="64"/>
      </patternFill>
    </fill>
    <fill>
      <patternFill patternType="solid">
        <fgColor rgb="FFD1CFC9"/>
        <bgColor indexed="64"/>
      </patternFill>
    </fill>
    <fill>
      <patternFill patternType="solid">
        <fgColor rgb="FFE1DFDB"/>
        <bgColor indexed="64"/>
      </patternFill>
    </fill>
    <fill>
      <patternFill patternType="solid">
        <fgColor rgb="FFF1F0EF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9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5" fillId="16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5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5" fillId="15" borderId="0" applyNumberFormat="0" applyBorder="0" applyAlignment="0" applyProtection="0"/>
    <xf numFmtId="0" fontId="24" fillId="18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5" fillId="19" borderId="0" applyNumberFormat="0" applyBorder="0" applyAlignment="0" applyProtection="0"/>
    <xf numFmtId="165" fontId="26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Alignment="1"/>
    <xf numFmtId="43" fontId="0" fillId="0" borderId="0" xfId="1" applyNumberFormat="1" applyFont="1"/>
    <xf numFmtId="43" fontId="0" fillId="0" borderId="0" xfId="1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3" fontId="6" fillId="2" borderId="4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43" fontId="7" fillId="3" borderId="11" xfId="1" applyNumberFormat="1" applyFont="1" applyFill="1" applyBorder="1" applyAlignment="1">
      <alignment horizontal="center" vertical="center" wrapText="1"/>
    </xf>
    <xf numFmtId="43" fontId="7" fillId="3" borderId="12" xfId="1" applyNumberFormat="1" applyFont="1" applyFill="1" applyBorder="1" applyAlignment="1">
      <alignment horizontal="center" vertical="center" wrapText="1"/>
    </xf>
    <xf numFmtId="43" fontId="7" fillId="3" borderId="13" xfId="1" applyNumberFormat="1" applyFont="1" applyFill="1" applyBorder="1" applyAlignment="1">
      <alignment horizontal="center" vertical="center" wrapText="1"/>
    </xf>
    <xf numFmtId="43" fontId="7" fillId="3" borderId="14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43" fontId="7" fillId="3" borderId="15" xfId="1" applyNumberFormat="1" applyFont="1" applyFill="1" applyBorder="1" applyAlignment="1">
      <alignment horizontal="center" vertical="center" wrapText="1"/>
    </xf>
    <xf numFmtId="43" fontId="7" fillId="3" borderId="9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4" borderId="7" xfId="0" applyFont="1" applyFill="1" applyBorder="1" applyAlignment="1">
      <alignment wrapText="1"/>
    </xf>
    <xf numFmtId="43" fontId="10" fillId="4" borderId="8" xfId="1" applyNumberFormat="1" applyFont="1" applyFill="1" applyBorder="1" applyAlignment="1"/>
    <xf numFmtId="43" fontId="10" fillId="4" borderId="9" xfId="1" applyNumberFormat="1" applyFont="1" applyFill="1" applyBorder="1" applyAlignment="1"/>
    <xf numFmtId="0" fontId="7" fillId="5" borderId="7" xfId="2" applyFont="1" applyFill="1" applyBorder="1" applyAlignment="1">
      <alignment wrapText="1"/>
    </xf>
    <xf numFmtId="43" fontId="7" fillId="5" borderId="16" xfId="1" applyNumberFormat="1" applyFont="1" applyFill="1" applyBorder="1" applyAlignment="1"/>
    <xf numFmtId="43" fontId="7" fillId="5" borderId="8" xfId="1" applyNumberFormat="1" applyFont="1" applyFill="1" applyBorder="1" applyAlignment="1"/>
    <xf numFmtId="43" fontId="7" fillId="5" borderId="9" xfId="1" applyNumberFormat="1" applyFont="1" applyFill="1" applyBorder="1" applyAlignment="1"/>
    <xf numFmtId="0" fontId="12" fillId="0" borderId="0" xfId="0" applyFont="1"/>
    <xf numFmtId="0" fontId="7" fillId="6" borderId="17" xfId="0" applyFont="1" applyFill="1" applyBorder="1" applyAlignment="1">
      <alignment horizontal="left" wrapText="1" indent="1"/>
    </xf>
    <xf numFmtId="43" fontId="10" fillId="6" borderId="15" xfId="1" applyNumberFormat="1" applyFont="1" applyFill="1" applyBorder="1" applyAlignment="1"/>
    <xf numFmtId="43" fontId="10" fillId="6" borderId="18" xfId="1" applyNumberFormat="1" applyFont="1" applyFill="1" applyBorder="1" applyAlignment="1"/>
    <xf numFmtId="0" fontId="7" fillId="7" borderId="17" xfId="0" applyFont="1" applyFill="1" applyBorder="1" applyAlignment="1">
      <alignment horizontal="left" wrapText="1" indent="2"/>
    </xf>
    <xf numFmtId="43" fontId="10" fillId="7" borderId="15" xfId="1" applyNumberFormat="1" applyFont="1" applyFill="1" applyBorder="1" applyAlignment="1"/>
    <xf numFmtId="43" fontId="10" fillId="7" borderId="18" xfId="1" applyNumberFormat="1" applyFont="1" applyFill="1" applyBorder="1" applyAlignment="1"/>
    <xf numFmtId="0" fontId="7" fillId="8" borderId="17" xfId="0" applyFont="1" applyFill="1" applyBorder="1" applyAlignment="1">
      <alignment horizontal="left" wrapText="1" indent="3"/>
    </xf>
    <xf numFmtId="43" fontId="10" fillId="8" borderId="15" xfId="1" applyNumberFormat="1" applyFont="1" applyFill="1" applyBorder="1" applyAlignment="1"/>
    <xf numFmtId="43" fontId="10" fillId="8" borderId="18" xfId="1" applyNumberFormat="1" applyFont="1" applyFill="1" applyBorder="1" applyAlignment="1"/>
    <xf numFmtId="0" fontId="7" fillId="0" borderId="0" xfId="0" applyFont="1" applyFill="1" applyAlignment="1">
      <alignment horizontal="left"/>
    </xf>
    <xf numFmtId="0" fontId="7" fillId="0" borderId="17" xfId="0" applyFont="1" applyFill="1" applyBorder="1" applyAlignment="1">
      <alignment horizontal="left" wrapText="1" indent="4"/>
    </xf>
    <xf numFmtId="43" fontId="10" fillId="0" borderId="15" xfId="1" applyNumberFormat="1" applyFont="1" applyFill="1" applyBorder="1" applyAlignment="1"/>
    <xf numFmtId="43" fontId="10" fillId="0" borderId="18" xfId="1" applyNumberFormat="1" applyFont="1" applyFill="1" applyBorder="1" applyAlignment="1"/>
    <xf numFmtId="0" fontId="12" fillId="0" borderId="0" xfId="0" applyFont="1" applyFill="1"/>
    <xf numFmtId="0" fontId="13" fillId="0" borderId="17" xfId="0" applyFont="1" applyFill="1" applyBorder="1" applyAlignment="1">
      <alignment horizontal="left" wrapText="1" indent="5"/>
    </xf>
    <xf numFmtId="43" fontId="8" fillId="0" borderId="15" xfId="1" applyNumberFormat="1" applyFont="1" applyFill="1" applyBorder="1" applyAlignment="1"/>
    <xf numFmtId="43" fontId="8" fillId="0" borderId="18" xfId="1" applyNumberFormat="1" applyFont="1" applyFill="1" applyBorder="1" applyAlignment="1"/>
    <xf numFmtId="0" fontId="3" fillId="0" borderId="0" xfId="0" applyFont="1"/>
    <xf numFmtId="0" fontId="16" fillId="0" borderId="17" xfId="0" applyFont="1" applyFill="1" applyBorder="1" applyAlignment="1">
      <alignment horizontal="left" wrapText="1" indent="6"/>
    </xf>
    <xf numFmtId="43" fontId="16" fillId="0" borderId="15" xfId="1" applyNumberFormat="1" applyFont="1" applyFill="1" applyBorder="1" applyAlignment="1"/>
    <xf numFmtId="43" fontId="16" fillId="0" borderId="18" xfId="1" applyNumberFormat="1" applyFont="1" applyFill="1" applyBorder="1" applyAlignment="1"/>
    <xf numFmtId="0" fontId="0" fillId="0" borderId="0" xfId="0" applyFill="1"/>
    <xf numFmtId="0" fontId="8" fillId="0" borderId="17" xfId="0" applyFont="1" applyFill="1" applyBorder="1" applyAlignment="1">
      <alignment horizontal="left" wrapText="1" indent="5"/>
    </xf>
    <xf numFmtId="0" fontId="13" fillId="0" borderId="10" xfId="0" applyFont="1" applyFill="1" applyBorder="1" applyAlignment="1">
      <alignment horizontal="left" wrapText="1" indent="5"/>
    </xf>
    <xf numFmtId="0" fontId="7" fillId="0" borderId="4" xfId="0" applyFont="1" applyFill="1" applyBorder="1" applyAlignment="1">
      <alignment wrapText="1"/>
    </xf>
    <xf numFmtId="43" fontId="10" fillId="0" borderId="5" xfId="1" applyNumberFormat="1" applyFont="1" applyFill="1" applyBorder="1" applyAlignment="1"/>
    <xf numFmtId="43" fontId="10" fillId="0" borderId="6" xfId="1" applyNumberFormat="1" applyFont="1" applyFill="1" applyBorder="1" applyAlignment="1"/>
    <xf numFmtId="164" fontId="10" fillId="3" borderId="20" xfId="0" applyNumberFormat="1" applyFont="1" applyFill="1" applyBorder="1" applyAlignment="1">
      <alignment horizontal="left" wrapText="1" indent="1"/>
    </xf>
    <xf numFmtId="43" fontId="10" fillId="3" borderId="21" xfId="1" applyNumberFormat="1" applyFont="1" applyFill="1" applyBorder="1" applyAlignment="1"/>
    <xf numFmtId="43" fontId="10" fillId="3" borderId="22" xfId="1" applyNumberFormat="1" applyFont="1" applyFill="1" applyBorder="1" applyAlignment="1"/>
    <xf numFmtId="0" fontId="13" fillId="0" borderId="23" xfId="0" applyFont="1" applyFill="1" applyBorder="1" applyAlignment="1"/>
    <xf numFmtId="0" fontId="13" fillId="0" borderId="0" xfId="0" applyFont="1" applyAlignment="1"/>
    <xf numFmtId="43" fontId="8" fillId="0" borderId="0" xfId="1" applyNumberFormat="1" applyFont="1"/>
    <xf numFmtId="0" fontId="22" fillId="0" borderId="0" xfId="0" applyFont="1" applyAlignment="1"/>
    <xf numFmtId="43" fontId="18" fillId="0" borderId="0" xfId="1" applyNumberFormat="1" applyFont="1"/>
    <xf numFmtId="0" fontId="4" fillId="0" borderId="0" xfId="0" applyFont="1" applyFill="1" applyAlignment="1">
      <alignment horizontal="left" vertical="center"/>
    </xf>
    <xf numFmtId="0" fontId="9" fillId="0" borderId="0" xfId="0" applyFont="1" applyFill="1"/>
    <xf numFmtId="0" fontId="13" fillId="0" borderId="0" xfId="0" applyFont="1" applyFill="1" applyAlignment="1">
      <alignment horizontal="left"/>
    </xf>
    <xf numFmtId="0" fontId="13" fillId="0" borderId="0" xfId="0" quotePrefix="1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5" fillId="0" borderId="19" xfId="0" applyFont="1" applyFill="1" applyBorder="1"/>
    <xf numFmtId="0" fontId="15" fillId="0" borderId="19" xfId="0" applyFont="1" applyFill="1" applyBorder="1" applyAlignment="1">
      <alignment horizontal="left"/>
    </xf>
    <xf numFmtId="0" fontId="17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19" fillId="0" borderId="0" xfId="0" quotePrefix="1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21" fillId="0" borderId="0" xfId="0" applyFont="1" applyFill="1"/>
    <xf numFmtId="0" fontId="3" fillId="0" borderId="0" xfId="0" applyFont="1" applyFill="1" applyAlignment="1">
      <alignment horizontal="left"/>
    </xf>
  </cellXfs>
  <cellStyles count="159">
    <cellStyle name="Énfasis 1" xfId="3"/>
    <cellStyle name="Énfasis 2" xfId="4"/>
    <cellStyle name="Énfasis 3" xfId="5"/>
    <cellStyle name="Énfasis1 - 20%" xfId="6"/>
    <cellStyle name="Énfasis1 - 40%" xfId="7"/>
    <cellStyle name="Énfasis1 - 60%" xfId="8"/>
    <cellStyle name="Énfasis2 - 20%" xfId="9"/>
    <cellStyle name="Énfasis2 - 40%" xfId="10"/>
    <cellStyle name="Énfasis2 - 60%" xfId="11"/>
    <cellStyle name="Énfasis3 - 20%" xfId="12"/>
    <cellStyle name="Énfasis3 - 40%" xfId="13"/>
    <cellStyle name="Énfasis3 - 60%" xfId="14"/>
    <cellStyle name="Énfasis4 - 20%" xfId="15"/>
    <cellStyle name="Énfasis4 - 40%" xfId="16"/>
    <cellStyle name="Énfasis4 - 60%" xfId="17"/>
    <cellStyle name="Énfasis5 - 20%" xfId="18"/>
    <cellStyle name="Énfasis5 - 40%" xfId="19"/>
    <cellStyle name="Énfasis5 - 60%" xfId="20"/>
    <cellStyle name="Énfasis6 - 20%" xfId="21"/>
    <cellStyle name="Énfasis6 - 40%" xfId="22"/>
    <cellStyle name="Énfasis6 - 60%" xfId="23"/>
    <cellStyle name="Euro" xfId="24"/>
    <cellStyle name="Hipervínculo 2" xfId="25"/>
    <cellStyle name="Millares" xfId="1" builtinId="3"/>
    <cellStyle name="Millares 10" xfId="26"/>
    <cellStyle name="Millares 10 2" xfId="27"/>
    <cellStyle name="Millares 11" xfId="28"/>
    <cellStyle name="Millares 12" xfId="29"/>
    <cellStyle name="Millares 13" xfId="30"/>
    <cellStyle name="Millares 14" xfId="31"/>
    <cellStyle name="Millares 15" xfId="32"/>
    <cellStyle name="Millares 16" xfId="33"/>
    <cellStyle name="Millares 17" xfId="34"/>
    <cellStyle name="Millares 18" xfId="35"/>
    <cellStyle name="Millares 18 2" xfId="36"/>
    <cellStyle name="Millares 18 3" xfId="37"/>
    <cellStyle name="Millares 19" xfId="38"/>
    <cellStyle name="Millares 2" xfId="39"/>
    <cellStyle name="Millares 2 2" xfId="40"/>
    <cellStyle name="Millares 2 3" xfId="41"/>
    <cellStyle name="Millares 2 4" xfId="42"/>
    <cellStyle name="Millares 20" xfId="43"/>
    <cellStyle name="Millares 21" xfId="44"/>
    <cellStyle name="Millares 22" xfId="45"/>
    <cellStyle name="Millares 23" xfId="46"/>
    <cellStyle name="Millares 24" xfId="47"/>
    <cellStyle name="Millares 25" xfId="48"/>
    <cellStyle name="Millares 26" xfId="49"/>
    <cellStyle name="Millares 27" xfId="50"/>
    <cellStyle name="Millares 28" xfId="51"/>
    <cellStyle name="Millares 29" xfId="52"/>
    <cellStyle name="Millares 3" xfId="53"/>
    <cellStyle name="Millares 3 2" xfId="54"/>
    <cellStyle name="Millares 30" xfId="55"/>
    <cellStyle name="Millares 31" xfId="56"/>
    <cellStyle name="Millares 32" xfId="57"/>
    <cellStyle name="Millares 33" xfId="58"/>
    <cellStyle name="Millares 34" xfId="59"/>
    <cellStyle name="Millares 35" xfId="60"/>
    <cellStyle name="Millares 36" xfId="61"/>
    <cellStyle name="Millares 37" xfId="62"/>
    <cellStyle name="Millares 38" xfId="63"/>
    <cellStyle name="Millares 39" xfId="64"/>
    <cellStyle name="Millares 39 2" xfId="65"/>
    <cellStyle name="Millares 4" xfId="66"/>
    <cellStyle name="Millares 40" xfId="67"/>
    <cellStyle name="Millares 41" xfId="68"/>
    <cellStyle name="Millares 42" xfId="69"/>
    <cellStyle name="Millares 43" xfId="70"/>
    <cellStyle name="Millares 44" xfId="71"/>
    <cellStyle name="Millares 45" xfId="72"/>
    <cellStyle name="Millares 46" xfId="73"/>
    <cellStyle name="Millares 48" xfId="74"/>
    <cellStyle name="Millares 5" xfId="75"/>
    <cellStyle name="Millares 6" xfId="76"/>
    <cellStyle name="Millares 7" xfId="77"/>
    <cellStyle name="Millares 8" xfId="78"/>
    <cellStyle name="Millares 9" xfId="79"/>
    <cellStyle name="Normal" xfId="0" builtinId="0"/>
    <cellStyle name="Normal 10" xfId="80"/>
    <cellStyle name="Normal 11" xfId="81"/>
    <cellStyle name="Normal 11 2" xfId="82"/>
    <cellStyle name="Normal 12" xfId="83"/>
    <cellStyle name="Normal 13" xfId="84"/>
    <cellStyle name="Normal 14" xfId="85"/>
    <cellStyle name="Normal 15" xfId="86"/>
    <cellStyle name="Normal 16" xfId="87"/>
    <cellStyle name="Normal 17" xfId="88"/>
    <cellStyle name="Normal 18" xfId="89"/>
    <cellStyle name="Normal 19" xfId="90"/>
    <cellStyle name="Normal 2" xfId="2"/>
    <cellStyle name="Normal 2 2" xfId="91"/>
    <cellStyle name="Normal 2 2 2" xfId="92"/>
    <cellStyle name="Normal 2 2 2 2" xfId="93"/>
    <cellStyle name="Normal 2 3" xfId="94"/>
    <cellStyle name="Normal 2 4" xfId="95"/>
    <cellStyle name="Normal 2 5" xfId="96"/>
    <cellStyle name="Normal 2 6" xfId="97"/>
    <cellStyle name="Normal 2 7" xfId="98"/>
    <cellStyle name="Normal 2 8" xfId="99"/>
    <cellStyle name="Normal 20" xfId="100"/>
    <cellStyle name="Normal 21" xfId="101"/>
    <cellStyle name="Normal 22" xfId="102"/>
    <cellStyle name="Normal 23" xfId="103"/>
    <cellStyle name="Normal 24" xfId="104"/>
    <cellStyle name="Normal 25" xfId="105"/>
    <cellStyle name="Normal 25 2" xfId="106"/>
    <cellStyle name="Normal 25 3" xfId="107"/>
    <cellStyle name="Normal 26" xfId="108"/>
    <cellStyle name="Normal 27" xfId="109"/>
    <cellStyle name="Normal 28" xfId="110"/>
    <cellStyle name="Normal 29" xfId="111"/>
    <cellStyle name="Normal 3" xfId="112"/>
    <cellStyle name="Normal 3 2" xfId="113"/>
    <cellStyle name="Normal 3 3" xfId="114"/>
    <cellStyle name="Normal 30" xfId="115"/>
    <cellStyle name="Normal 31" xfId="116"/>
    <cellStyle name="Normal 31 2" xfId="117"/>
    <cellStyle name="Normal 31 3" xfId="118"/>
    <cellStyle name="Normal 32" xfId="119"/>
    <cellStyle name="Normal 33" xfId="120"/>
    <cellStyle name="Normal 34" xfId="121"/>
    <cellStyle name="Normal 35" xfId="122"/>
    <cellStyle name="Normal 36" xfId="123"/>
    <cellStyle name="Normal 37" xfId="124"/>
    <cellStyle name="Normal 38" xfId="125"/>
    <cellStyle name="Normal 39" xfId="126"/>
    <cellStyle name="Normal 4" xfId="127"/>
    <cellStyle name="Normal 40" xfId="128"/>
    <cellStyle name="Normal 41" xfId="129"/>
    <cellStyle name="Normal 42" xfId="130"/>
    <cellStyle name="Normal 43" xfId="131"/>
    <cellStyle name="Normal 44" xfId="132"/>
    <cellStyle name="Normal 45" xfId="133"/>
    <cellStyle name="Normal 45 2" xfId="134"/>
    <cellStyle name="Normal 46" xfId="135"/>
    <cellStyle name="Normal 46 2" xfId="136"/>
    <cellStyle name="Normal 47" xfId="137"/>
    <cellStyle name="Normal 48" xfId="138"/>
    <cellStyle name="Normal 49" xfId="139"/>
    <cellStyle name="Normal 5" xfId="140"/>
    <cellStyle name="Normal 50" xfId="141"/>
    <cellStyle name="Normal 51" xfId="142"/>
    <cellStyle name="Normal 52" xfId="143"/>
    <cellStyle name="Normal 53" xfId="144"/>
    <cellStyle name="Normal 54" xfId="145"/>
    <cellStyle name="Normal 55" xfId="146"/>
    <cellStyle name="Normal 56" xfId="147"/>
    <cellStyle name="Normal 6" xfId="148"/>
    <cellStyle name="Normal 6 2" xfId="149"/>
    <cellStyle name="Normal 7" xfId="150"/>
    <cellStyle name="Normal 7 2" xfId="151"/>
    <cellStyle name="Normal 8" xfId="152"/>
    <cellStyle name="Normal 8 2" xfId="153"/>
    <cellStyle name="Normal 8 3" xfId="154"/>
    <cellStyle name="Normal 9" xfId="155"/>
    <cellStyle name="Porcentual 2" xfId="156"/>
    <cellStyle name="Porcentual 3" xfId="157"/>
    <cellStyle name="Título de hoja" xfId="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831618</xdr:colOff>
      <xdr:row>0</xdr:row>
      <xdr:rowOff>6928</xdr:rowOff>
    </xdr:from>
    <xdr:to>
      <xdr:col>7</xdr:col>
      <xdr:colOff>960524</xdr:colOff>
      <xdr:row>4</xdr:row>
      <xdr:rowOff>114301</xdr:rowOff>
    </xdr:to>
    <xdr:pic>
      <xdr:nvPicPr>
        <xdr:cNvPr id="2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8855478" y="6928"/>
          <a:ext cx="2110106" cy="808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76199</xdr:colOff>
      <xdr:row>0</xdr:row>
      <xdr:rowOff>13854</xdr:rowOff>
    </xdr:from>
    <xdr:to>
      <xdr:col>1</xdr:col>
      <xdr:colOff>746759</xdr:colOff>
      <xdr:row>4</xdr:row>
      <xdr:rowOff>121227</xdr:rowOff>
    </xdr:to>
    <xdr:pic>
      <xdr:nvPicPr>
        <xdr:cNvPr id="3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807719" y="13854"/>
          <a:ext cx="670560" cy="808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FIPLAN/Documents/CUENTAS%20PUBLICAS/CUENTAS%20P&#218;BLICAS/CUENTAS%20PUBLICAS%20DEL%20ESTADO/GASTO%202018/Base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fun"/>
      <sheetName val="programable funcion (2)"/>
      <sheetName val="programable funcion"/>
      <sheetName val="etiq no etiq"/>
      <sheetName val="adva programable"/>
      <sheetName val="ADVA (2)"/>
      <sheetName val="PROG"/>
      <sheetName val="errores (2)"/>
      <sheetName val="errores (3)"/>
      <sheetName val="ramo 28"/>
      <sheetName val="ramo 33"/>
      <sheetName val="FUENT (2)"/>
      <sheetName val="errores"/>
      <sheetName val="tabla verificar"/>
      <sheetName val="PROG DES"/>
      <sheetName val="FTE FED"/>
      <sheetName val="FUENT FED"/>
      <sheetName val="EJE-PROG"/>
      <sheetName val="EJE"/>
      <sheetName val="balance"/>
      <sheetName val="ETIQ NO E. RAMO"/>
      <sheetName val="ETIQ NP ETQ"/>
      <sheetName val="ADVA cambios"/>
      <sheetName val="ADVA prog"/>
      <sheetName val="Hoja3"/>
      <sheetName val="comprometido"/>
      <sheetName val="PROGRAMABLE"/>
      <sheetName val="TOTALES"/>
      <sheetName val="METAS"/>
      <sheetName val="ejes"/>
      <sheetName val="remanentes "/>
      <sheetName val="Hoja2"/>
      <sheetName val="ADTIVA"/>
      <sheetName val="ADTIVA (2)"/>
      <sheetName val="fuentes"/>
      <sheetName val="Nat Gasto"/>
      <sheetName val="RAMOS"/>
      <sheetName val="Municipios"/>
      <sheetName val="PPs"/>
      <sheetName val="OEst"/>
      <sheetName val="Subf-Act func"/>
      <sheetName val="INFLACIÓN"/>
      <sheetName val="ENTORNO"/>
      <sheetName val="Hoja1"/>
      <sheetName val="catalogo fte 2018"/>
      <sheetName val="ramo"/>
      <sheetName val="EJE-P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dep</v>
          </cell>
        </row>
      </sheetData>
      <sheetData sheetId="27"/>
      <sheetData sheetId="28">
        <row r="2">
          <cell r="C2">
            <v>28415664.154999994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3">
          <cell r="D13">
            <v>1.038</v>
          </cell>
        </row>
        <row r="17">
          <cell r="B17">
            <v>2013</v>
          </cell>
        </row>
        <row r="18">
          <cell r="B18">
            <v>2014</v>
          </cell>
        </row>
      </sheetData>
      <sheetData sheetId="44"/>
      <sheetData sheetId="45"/>
      <sheetData sheetId="46" refreshError="1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250"/>
  <sheetViews>
    <sheetView showGridLines="0" tabSelected="1" zoomScale="85" zoomScaleNormal="85" workbookViewId="0">
      <selection activeCell="J245" sqref="J245"/>
    </sheetView>
  </sheetViews>
  <sheetFormatPr baseColWidth="10" defaultColWidth="11" defaultRowHeight="13.8"/>
  <cols>
    <col min="1" max="1" width="9.59765625" style="85" customWidth="1"/>
    <col min="2" max="2" width="54" style="2" customWidth="1"/>
    <col min="3" max="3" width="15.69921875" style="3" customWidth="1"/>
    <col min="4" max="7" width="13" style="3" customWidth="1"/>
    <col min="8" max="8" width="13.19921875" style="3" customWidth="1"/>
    <col min="9" max="10" width="12" customWidth="1"/>
  </cols>
  <sheetData>
    <row r="1" spans="1:11">
      <c r="A1" s="1"/>
      <c r="I1" s="4"/>
      <c r="J1" s="4"/>
      <c r="K1" s="4"/>
    </row>
    <row r="2" spans="1:11">
      <c r="A2" s="1"/>
      <c r="I2" s="4"/>
      <c r="J2" s="4"/>
      <c r="K2" s="4"/>
    </row>
    <row r="3" spans="1:11">
      <c r="A3" s="1"/>
      <c r="I3" s="4"/>
      <c r="J3" s="4"/>
      <c r="K3" s="4"/>
    </row>
    <row r="4" spans="1:11">
      <c r="A4" s="1"/>
      <c r="I4" s="4"/>
      <c r="J4" s="4"/>
      <c r="K4" s="4"/>
    </row>
    <row r="5" spans="1:11">
      <c r="A5" s="1"/>
      <c r="I5" s="4"/>
      <c r="J5" s="4"/>
      <c r="K5" s="4"/>
    </row>
    <row r="6" spans="1:11" s="8" customFormat="1" ht="14.25" customHeight="1">
      <c r="A6" s="72"/>
      <c r="B6" s="5" t="s">
        <v>0</v>
      </c>
      <c r="C6" s="6"/>
      <c r="D6" s="6"/>
      <c r="E6" s="6"/>
      <c r="F6" s="6"/>
      <c r="G6" s="6"/>
      <c r="H6" s="7"/>
    </row>
    <row r="7" spans="1:11" s="8" customFormat="1" ht="14.25" customHeight="1">
      <c r="A7" s="72"/>
      <c r="B7" s="9" t="s">
        <v>1</v>
      </c>
      <c r="C7" s="10"/>
      <c r="D7" s="10"/>
      <c r="E7" s="10"/>
      <c r="F7" s="10"/>
      <c r="G7" s="10"/>
      <c r="H7" s="11"/>
    </row>
    <row r="8" spans="1:11" s="8" customFormat="1" ht="14.25" customHeight="1">
      <c r="A8" s="72"/>
      <c r="B8" s="12" t="s">
        <v>2</v>
      </c>
      <c r="C8" s="13"/>
      <c r="D8" s="13"/>
      <c r="E8" s="13"/>
      <c r="F8" s="13"/>
      <c r="G8" s="13"/>
      <c r="H8" s="14"/>
    </row>
    <row r="9" spans="1:11" s="8" customFormat="1" ht="14.25" customHeight="1">
      <c r="A9" s="72"/>
      <c r="B9" s="15" t="s">
        <v>121</v>
      </c>
      <c r="C9" s="13"/>
      <c r="D9" s="13"/>
      <c r="E9" s="13"/>
      <c r="F9" s="13"/>
      <c r="G9" s="13"/>
      <c r="H9" s="14"/>
    </row>
    <row r="10" spans="1:11" s="8" customFormat="1" ht="14.25" customHeight="1">
      <c r="A10" s="72"/>
      <c r="B10" s="16" t="s">
        <v>3</v>
      </c>
      <c r="C10" s="17"/>
      <c r="D10" s="17"/>
      <c r="E10" s="17"/>
      <c r="F10" s="17"/>
      <c r="G10" s="17"/>
      <c r="H10" s="18"/>
    </row>
    <row r="11" spans="1:11" s="8" customFormat="1" ht="21" customHeight="1">
      <c r="A11" s="72"/>
      <c r="B11" s="19" t="s">
        <v>4</v>
      </c>
      <c r="C11" s="20" t="s">
        <v>5</v>
      </c>
      <c r="D11" s="21"/>
      <c r="E11" s="21"/>
      <c r="F11" s="21"/>
      <c r="G11" s="22"/>
      <c r="H11" s="23" t="s">
        <v>6</v>
      </c>
    </row>
    <row r="12" spans="1:11" s="28" customFormat="1" ht="28.5" customHeight="1">
      <c r="A12" s="24"/>
      <c r="B12" s="25"/>
      <c r="C12" s="26" t="s">
        <v>7</v>
      </c>
      <c r="D12" s="26" t="s">
        <v>8</v>
      </c>
      <c r="E12" s="26" t="s">
        <v>9</v>
      </c>
      <c r="F12" s="26" t="s">
        <v>10</v>
      </c>
      <c r="G12" s="26" t="s">
        <v>11</v>
      </c>
      <c r="H12" s="27"/>
    </row>
    <row r="13" spans="1:11" s="28" customFormat="1" ht="14.4">
      <c r="A13" s="73"/>
      <c r="B13" s="29" t="s">
        <v>12</v>
      </c>
      <c r="C13" s="30">
        <f t="shared" ref="C13:H13" si="0">C14+C109</f>
        <v>34666625856</v>
      </c>
      <c r="D13" s="30">
        <f t="shared" si="0"/>
        <v>1329015111.3899999</v>
      </c>
      <c r="E13" s="30">
        <f t="shared" si="0"/>
        <v>35995640967.390015</v>
      </c>
      <c r="F13" s="30">
        <f t="shared" si="0"/>
        <v>34956356481.590012</v>
      </c>
      <c r="G13" s="30">
        <f t="shared" si="0"/>
        <v>34272276203.100006</v>
      </c>
      <c r="H13" s="31">
        <f t="shared" si="0"/>
        <v>1039284485.8000076</v>
      </c>
    </row>
    <row r="14" spans="1:11" s="36" customFormat="1" ht="14.4">
      <c r="A14" s="46"/>
      <c r="B14" s="32" t="s">
        <v>13</v>
      </c>
      <c r="C14" s="33">
        <f t="shared" ref="C14:H14" si="1">C15+C102</f>
        <v>29742486510</v>
      </c>
      <c r="D14" s="34">
        <f t="shared" si="1"/>
        <v>949202682.44999981</v>
      </c>
      <c r="E14" s="34">
        <f t="shared" si="1"/>
        <v>30691689192.450012</v>
      </c>
      <c r="F14" s="34">
        <f t="shared" si="1"/>
        <v>29663126708.150013</v>
      </c>
      <c r="G14" s="34">
        <f t="shared" si="1"/>
        <v>28979046429.660004</v>
      </c>
      <c r="H14" s="35">
        <f t="shared" si="1"/>
        <v>1028562484.3000076</v>
      </c>
    </row>
    <row r="15" spans="1:11" s="36" customFormat="1" ht="14.4">
      <c r="A15" s="46"/>
      <c r="B15" s="37" t="s">
        <v>14</v>
      </c>
      <c r="C15" s="38">
        <f t="shared" ref="C15:H15" si="2">C16+C95</f>
        <v>29731495526</v>
      </c>
      <c r="D15" s="38">
        <f t="shared" si="2"/>
        <v>948675943.47999978</v>
      </c>
      <c r="E15" s="38">
        <f t="shared" si="2"/>
        <v>30680171469.480011</v>
      </c>
      <c r="F15" s="38">
        <f t="shared" si="2"/>
        <v>29651608985.180012</v>
      </c>
      <c r="G15" s="38">
        <f t="shared" si="2"/>
        <v>28967700084.880005</v>
      </c>
      <c r="H15" s="39">
        <f t="shared" si="2"/>
        <v>1028562484.3000076</v>
      </c>
    </row>
    <row r="16" spans="1:11" s="36" customFormat="1" ht="14.4">
      <c r="A16" s="46"/>
      <c r="B16" s="40" t="s">
        <v>15</v>
      </c>
      <c r="C16" s="41">
        <f t="shared" ref="C16:H16" si="3">C17+C52+C94</f>
        <v>29731495526</v>
      </c>
      <c r="D16" s="41">
        <f t="shared" si="3"/>
        <v>948675943.47999978</v>
      </c>
      <c r="E16" s="41">
        <f t="shared" si="3"/>
        <v>30680171469.480011</v>
      </c>
      <c r="F16" s="41">
        <f t="shared" si="3"/>
        <v>29651608985.180012</v>
      </c>
      <c r="G16" s="41">
        <f t="shared" si="3"/>
        <v>28967700084.880005</v>
      </c>
      <c r="H16" s="42">
        <f t="shared" si="3"/>
        <v>1028562484.3000076</v>
      </c>
    </row>
    <row r="17" spans="1:8" s="36" customFormat="1" ht="14.4">
      <c r="A17" s="46"/>
      <c r="B17" s="43" t="s">
        <v>16</v>
      </c>
      <c r="C17" s="44">
        <f t="shared" ref="C17:H17" si="4">C18+SUM(C42:C44)</f>
        <v>21853502695</v>
      </c>
      <c r="D17" s="44">
        <f t="shared" si="4"/>
        <v>1136691801.5099998</v>
      </c>
      <c r="E17" s="44">
        <f t="shared" si="4"/>
        <v>22990194496.51001</v>
      </c>
      <c r="F17" s="44">
        <f t="shared" si="4"/>
        <v>21964258419.680008</v>
      </c>
      <c r="G17" s="44">
        <f t="shared" si="4"/>
        <v>21359237945.410004</v>
      </c>
      <c r="H17" s="45">
        <f t="shared" si="4"/>
        <v>1025936076.8300076</v>
      </c>
    </row>
    <row r="18" spans="1:8" s="50" customFormat="1" ht="14.4">
      <c r="A18" s="46"/>
      <c r="B18" s="47" t="s">
        <v>17</v>
      </c>
      <c r="C18" s="48">
        <f>SUM(C19:C36)+C41</f>
        <v>17958529107</v>
      </c>
      <c r="D18" s="48">
        <f t="shared" ref="D18:H18" si="5">SUM(D19:D36)+D41</f>
        <v>455301867.08999979</v>
      </c>
      <c r="E18" s="48">
        <f t="shared" si="5"/>
        <v>18413830974.090012</v>
      </c>
      <c r="F18" s="48">
        <f t="shared" si="5"/>
        <v>17420072570.380009</v>
      </c>
      <c r="G18" s="48">
        <f t="shared" si="5"/>
        <v>16930104503.550003</v>
      </c>
      <c r="H18" s="49">
        <f t="shared" si="5"/>
        <v>993758403.71000791</v>
      </c>
    </row>
    <row r="19" spans="1:8" s="36" customFormat="1" ht="14.4">
      <c r="A19" s="74"/>
      <c r="B19" s="51" t="s">
        <v>18</v>
      </c>
      <c r="C19" s="52">
        <v>263961450</v>
      </c>
      <c r="D19" s="52">
        <v>-47875619.899999939</v>
      </c>
      <c r="E19" s="52">
        <v>216085830.0999999</v>
      </c>
      <c r="F19" s="52">
        <v>216085830.0999999</v>
      </c>
      <c r="G19" s="52">
        <v>210985078.57999977</v>
      </c>
      <c r="H19" s="53">
        <f>E19-F19</f>
        <v>0</v>
      </c>
    </row>
    <row r="20" spans="1:8" ht="14.4">
      <c r="A20" s="74"/>
      <c r="B20" s="51" t="s">
        <v>19</v>
      </c>
      <c r="C20" s="52">
        <v>187186970</v>
      </c>
      <c r="D20" s="52">
        <v>452056526.09000033</v>
      </c>
      <c r="E20" s="52">
        <v>639243496.08999991</v>
      </c>
      <c r="F20" s="52">
        <v>613631479.26999974</v>
      </c>
      <c r="G20" s="52">
        <v>593473678.15999997</v>
      </c>
      <c r="H20" s="53">
        <f t="shared" ref="H20:H35" si="6">E20-F20</f>
        <v>25612016.820000172</v>
      </c>
    </row>
    <row r="21" spans="1:8" ht="14.4">
      <c r="A21" s="74"/>
      <c r="B21" s="51" t="s">
        <v>20</v>
      </c>
      <c r="C21" s="52">
        <v>504521896</v>
      </c>
      <c r="D21" s="52">
        <v>134397602.99999973</v>
      </c>
      <c r="E21" s="52">
        <v>638919499.00000036</v>
      </c>
      <c r="F21" s="52">
        <v>637336854.15000021</v>
      </c>
      <c r="G21" s="52">
        <v>625103439.29999971</v>
      </c>
      <c r="H21" s="53">
        <f t="shared" si="6"/>
        <v>1582644.8500001431</v>
      </c>
    </row>
    <row r="22" spans="1:8" ht="14.4">
      <c r="A22" s="74"/>
      <c r="B22" s="51" t="s">
        <v>21</v>
      </c>
      <c r="C22" s="52">
        <v>122761501</v>
      </c>
      <c r="D22" s="52">
        <v>70449749.380000114</v>
      </c>
      <c r="E22" s="52">
        <v>193211250.38000017</v>
      </c>
      <c r="F22" s="52">
        <v>193207958.36000016</v>
      </c>
      <c r="G22" s="52">
        <v>192068340.39000016</v>
      </c>
      <c r="H22" s="53">
        <f t="shared" si="6"/>
        <v>3292.0200000107288</v>
      </c>
    </row>
    <row r="23" spans="1:8" ht="14.4">
      <c r="A23" s="74"/>
      <c r="B23" s="51" t="s">
        <v>22</v>
      </c>
      <c r="C23" s="52">
        <v>1900343709</v>
      </c>
      <c r="D23" s="52">
        <v>445606861.84999919</v>
      </c>
      <c r="E23" s="52">
        <v>2345950570.8500042</v>
      </c>
      <c r="F23" s="52">
        <v>2345834673.3600044</v>
      </c>
      <c r="G23" s="52">
        <v>2201227735.9300003</v>
      </c>
      <c r="H23" s="53">
        <f t="shared" si="6"/>
        <v>115897.48999977112</v>
      </c>
    </row>
    <row r="24" spans="1:8" ht="14.4">
      <c r="A24" s="74"/>
      <c r="B24" s="51" t="s">
        <v>23</v>
      </c>
      <c r="C24" s="52">
        <v>172432305</v>
      </c>
      <c r="D24" s="52">
        <v>5707871.260000011</v>
      </c>
      <c r="E24" s="52">
        <v>178140176.25999969</v>
      </c>
      <c r="F24" s="52">
        <v>178140176.25999969</v>
      </c>
      <c r="G24" s="52">
        <v>174648554.28999969</v>
      </c>
      <c r="H24" s="53">
        <f t="shared" si="6"/>
        <v>0</v>
      </c>
    </row>
    <row r="25" spans="1:8" ht="14.4">
      <c r="A25" s="74"/>
      <c r="B25" s="51" t="s">
        <v>24</v>
      </c>
      <c r="C25" s="52">
        <v>221288236</v>
      </c>
      <c r="D25" s="52">
        <v>823635082.74999988</v>
      </c>
      <c r="E25" s="52">
        <v>1044923318.7499994</v>
      </c>
      <c r="F25" s="52">
        <v>653176297.89999926</v>
      </c>
      <c r="G25" s="52">
        <v>644618274.78999913</v>
      </c>
      <c r="H25" s="53">
        <f t="shared" si="6"/>
        <v>391747020.85000014</v>
      </c>
    </row>
    <row r="26" spans="1:8" ht="14.4">
      <c r="A26" s="74"/>
      <c r="B26" s="51" t="s">
        <v>25</v>
      </c>
      <c r="C26" s="52">
        <v>724409897</v>
      </c>
      <c r="D26" s="52">
        <v>76157789.669999927</v>
      </c>
      <c r="E26" s="52">
        <v>800567686.6699996</v>
      </c>
      <c r="F26" s="52">
        <v>800449891.40999961</v>
      </c>
      <c r="G26" s="52">
        <v>795768951.29999948</v>
      </c>
      <c r="H26" s="53">
        <f t="shared" si="6"/>
        <v>117795.25999999046</v>
      </c>
    </row>
    <row r="27" spans="1:8" ht="14.4">
      <c r="A27" s="75"/>
      <c r="B27" s="51" t="s">
        <v>26</v>
      </c>
      <c r="C27" s="52">
        <v>256806923</v>
      </c>
      <c r="D27" s="52">
        <v>-45137867.100000106</v>
      </c>
      <c r="E27" s="52">
        <v>211669055.89999989</v>
      </c>
      <c r="F27" s="52">
        <v>205898008.6399999</v>
      </c>
      <c r="G27" s="52">
        <v>201784903.64999989</v>
      </c>
      <c r="H27" s="53">
        <f t="shared" si="6"/>
        <v>5771047.2599999905</v>
      </c>
    </row>
    <row r="28" spans="1:8" s="54" customFormat="1" ht="14.4">
      <c r="A28" s="74"/>
      <c r="B28" s="51" t="s">
        <v>27</v>
      </c>
      <c r="C28" s="52">
        <v>133754133</v>
      </c>
      <c r="D28" s="52">
        <v>13283006.559999976</v>
      </c>
      <c r="E28" s="52">
        <v>147037139.56000012</v>
      </c>
      <c r="F28" s="52">
        <v>144622513.94000009</v>
      </c>
      <c r="G28" s="52">
        <v>140844938.30000031</v>
      </c>
      <c r="H28" s="53">
        <f t="shared" si="6"/>
        <v>2414625.6200000346</v>
      </c>
    </row>
    <row r="29" spans="1:8" ht="14.4">
      <c r="A29" s="74"/>
      <c r="B29" s="51" t="s">
        <v>28</v>
      </c>
      <c r="C29" s="52">
        <v>861419017</v>
      </c>
      <c r="D29" s="52">
        <v>26738303.990000051</v>
      </c>
      <c r="E29" s="52">
        <v>888157320.99000013</v>
      </c>
      <c r="F29" s="52">
        <v>881010854.2900002</v>
      </c>
      <c r="G29" s="52">
        <v>879665584.89000058</v>
      </c>
      <c r="H29" s="53">
        <f t="shared" si="6"/>
        <v>7146466.6999999285</v>
      </c>
    </row>
    <row r="30" spans="1:8" ht="14.4">
      <c r="A30" s="74"/>
      <c r="B30" s="51" t="s">
        <v>29</v>
      </c>
      <c r="C30" s="52">
        <v>382486992</v>
      </c>
      <c r="D30" s="52">
        <v>30897572.350000005</v>
      </c>
      <c r="E30" s="52">
        <v>413384564.34999949</v>
      </c>
      <c r="F30" s="52">
        <v>400144908.64999956</v>
      </c>
      <c r="G30" s="52">
        <v>394279935.60999966</v>
      </c>
      <c r="H30" s="53">
        <f t="shared" si="6"/>
        <v>13239655.699999928</v>
      </c>
    </row>
    <row r="31" spans="1:8" ht="14.4">
      <c r="A31" s="74"/>
      <c r="B31" s="51" t="s">
        <v>30</v>
      </c>
      <c r="C31" s="52">
        <v>359104451</v>
      </c>
      <c r="D31" s="52">
        <v>349781915.39999956</v>
      </c>
      <c r="E31" s="52">
        <v>708886366.40000033</v>
      </c>
      <c r="F31" s="52">
        <v>708886366.40000045</v>
      </c>
      <c r="G31" s="52">
        <v>692891910.18000007</v>
      </c>
      <c r="H31" s="53">
        <f t="shared" si="6"/>
        <v>0</v>
      </c>
    </row>
    <row r="32" spans="1:8" ht="14.4">
      <c r="A32" s="74"/>
      <c r="B32" s="51" t="s">
        <v>31</v>
      </c>
      <c r="C32" s="52">
        <v>1491129042</v>
      </c>
      <c r="D32" s="52">
        <v>-9792370.220000105</v>
      </c>
      <c r="E32" s="52">
        <v>1481336671.7800014</v>
      </c>
      <c r="F32" s="52">
        <v>1276309649.5600021</v>
      </c>
      <c r="G32" s="52">
        <v>1190423938.3500011</v>
      </c>
      <c r="H32" s="53">
        <f t="shared" si="6"/>
        <v>205027022.21999931</v>
      </c>
    </row>
    <row r="33" spans="1:8" ht="14.4">
      <c r="A33" s="76"/>
      <c r="B33" s="51" t="s">
        <v>32</v>
      </c>
      <c r="C33" s="52">
        <v>150124023</v>
      </c>
      <c r="D33" s="52">
        <v>5380622.1100000013</v>
      </c>
      <c r="E33" s="52">
        <v>155504645.1099999</v>
      </c>
      <c r="F33" s="52">
        <v>155504645.1099999</v>
      </c>
      <c r="G33" s="52">
        <v>151356293.95999974</v>
      </c>
      <c r="H33" s="53">
        <f t="shared" si="6"/>
        <v>0</v>
      </c>
    </row>
    <row r="34" spans="1:8" ht="14.4">
      <c r="A34" s="76"/>
      <c r="B34" s="51" t="s">
        <v>33</v>
      </c>
      <c r="C34" s="52">
        <v>3903302189</v>
      </c>
      <c r="D34" s="52">
        <v>546366736.79000199</v>
      </c>
      <c r="E34" s="52">
        <v>4449668925.7900076</v>
      </c>
      <c r="F34" s="52">
        <v>4246548793.289999</v>
      </c>
      <c r="G34" s="52">
        <v>4084817806.3899994</v>
      </c>
      <c r="H34" s="53">
        <f t="shared" si="6"/>
        <v>203120132.50000858</v>
      </c>
    </row>
    <row r="35" spans="1:8" ht="14.4">
      <c r="A35" s="76"/>
      <c r="B35" s="51" t="s">
        <v>34</v>
      </c>
      <c r="C35" s="52">
        <v>841955461</v>
      </c>
      <c r="D35" s="52">
        <v>-137988931.82000032</v>
      </c>
      <c r="E35" s="52">
        <v>703966529.18000257</v>
      </c>
      <c r="F35" s="52">
        <v>703966529.18000257</v>
      </c>
      <c r="G35" s="52">
        <v>696965799.73000312</v>
      </c>
      <c r="H35" s="53">
        <f t="shared" si="6"/>
        <v>0</v>
      </c>
    </row>
    <row r="36" spans="1:8" s="36" customFormat="1" ht="14.4">
      <c r="A36" s="46"/>
      <c r="B36" s="51" t="s">
        <v>35</v>
      </c>
      <c r="C36" s="48">
        <f>SUM(C37:C40)</f>
        <v>2509185614</v>
      </c>
      <c r="D36" s="48">
        <f t="shared" ref="D36:H36" si="7">SUM(D37:D40)</f>
        <v>-1550795503.45</v>
      </c>
      <c r="E36" s="48">
        <f t="shared" si="7"/>
        <v>958390110.54999995</v>
      </c>
      <c r="F36" s="48">
        <f t="shared" si="7"/>
        <v>820529324.13</v>
      </c>
      <c r="G36" s="48">
        <f t="shared" si="7"/>
        <v>820391523.37</v>
      </c>
      <c r="H36" s="49">
        <f t="shared" si="7"/>
        <v>137860786.41999993</v>
      </c>
    </row>
    <row r="37" spans="1:8" ht="14.4">
      <c r="A37" s="77"/>
      <c r="B37" s="55" t="s">
        <v>36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7">
        <f t="shared" ref="H37:H43" si="8">E37-F37</f>
        <v>0</v>
      </c>
    </row>
    <row r="38" spans="1:8" ht="14.4">
      <c r="A38" s="78"/>
      <c r="B38" s="55" t="s">
        <v>37</v>
      </c>
      <c r="C38" s="56">
        <v>299250000</v>
      </c>
      <c r="D38" s="56">
        <v>-222987507.15000004</v>
      </c>
      <c r="E38" s="56">
        <v>76262492.849999994</v>
      </c>
      <c r="F38" s="56">
        <v>0</v>
      </c>
      <c r="G38" s="56">
        <v>0</v>
      </c>
      <c r="H38" s="57">
        <f t="shared" si="8"/>
        <v>76262492.849999994</v>
      </c>
    </row>
    <row r="39" spans="1:8" ht="14.4">
      <c r="A39" s="77"/>
      <c r="B39" s="55" t="s">
        <v>38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7">
        <f t="shared" si="8"/>
        <v>0</v>
      </c>
    </row>
    <row r="40" spans="1:8" ht="14.4">
      <c r="A40" s="78"/>
      <c r="B40" s="55" t="s">
        <v>39</v>
      </c>
      <c r="C40" s="56">
        <v>2209935614</v>
      </c>
      <c r="D40" s="56">
        <v>-1327807996.3</v>
      </c>
      <c r="E40" s="56">
        <v>882127617.69999993</v>
      </c>
      <c r="F40" s="56">
        <v>820529324.13</v>
      </c>
      <c r="G40" s="56">
        <v>820391523.37</v>
      </c>
      <c r="H40" s="57">
        <f t="shared" si="8"/>
        <v>61598293.569999933</v>
      </c>
    </row>
    <row r="41" spans="1:8" ht="14.4">
      <c r="A41" s="78"/>
      <c r="B41" s="51" t="s">
        <v>40</v>
      </c>
      <c r="C41" s="48">
        <v>2972355298</v>
      </c>
      <c r="D41" s="48">
        <v>-733567481.62</v>
      </c>
      <c r="E41" s="48">
        <v>2238787816.3800001</v>
      </c>
      <c r="F41" s="48">
        <v>2238787816.3800001</v>
      </c>
      <c r="G41" s="48">
        <v>2238787816.3800001</v>
      </c>
      <c r="H41" s="49">
        <f t="shared" si="8"/>
        <v>0</v>
      </c>
    </row>
    <row r="42" spans="1:8" s="58" customFormat="1" ht="14.4">
      <c r="A42" s="46"/>
      <c r="B42" s="47" t="s">
        <v>41</v>
      </c>
      <c r="C42" s="48">
        <v>760863984</v>
      </c>
      <c r="D42" s="48">
        <v>13100000</v>
      </c>
      <c r="E42" s="48">
        <v>773963984</v>
      </c>
      <c r="F42" s="48">
        <v>773963984</v>
      </c>
      <c r="G42" s="48">
        <v>749365174</v>
      </c>
      <c r="H42" s="49">
        <f t="shared" si="8"/>
        <v>0</v>
      </c>
    </row>
    <row r="43" spans="1:8" s="50" customFormat="1" ht="14.4">
      <c r="A43" s="46"/>
      <c r="B43" s="47" t="s">
        <v>42</v>
      </c>
      <c r="C43" s="48">
        <v>959674402</v>
      </c>
      <c r="D43" s="48">
        <v>198115749</v>
      </c>
      <c r="E43" s="48">
        <v>1157790151</v>
      </c>
      <c r="F43" s="48">
        <v>1146952516</v>
      </c>
      <c r="G43" s="48">
        <v>1131573863.5</v>
      </c>
      <c r="H43" s="49">
        <f t="shared" si="8"/>
        <v>10837635</v>
      </c>
    </row>
    <row r="44" spans="1:8" s="50" customFormat="1" ht="14.4">
      <c r="A44" s="46"/>
      <c r="B44" s="47" t="s">
        <v>43</v>
      </c>
      <c r="C44" s="48">
        <f>SUM(C45:C51)</f>
        <v>2174435202</v>
      </c>
      <c r="D44" s="48">
        <f t="shared" ref="D44:H44" si="9">SUM(D45:D51)</f>
        <v>470174185.42000002</v>
      </c>
      <c r="E44" s="48">
        <f t="shared" si="9"/>
        <v>2644609387.4200001</v>
      </c>
      <c r="F44" s="48">
        <f t="shared" si="9"/>
        <v>2623269349.3000002</v>
      </c>
      <c r="G44" s="48">
        <f t="shared" si="9"/>
        <v>2548194404.3600006</v>
      </c>
      <c r="H44" s="49">
        <f t="shared" si="9"/>
        <v>21340038.119999595</v>
      </c>
    </row>
    <row r="45" spans="1:8" ht="14.4">
      <c r="A45" s="74"/>
      <c r="B45" s="51" t="s">
        <v>44</v>
      </c>
      <c r="C45" s="52">
        <v>187160307</v>
      </c>
      <c r="D45" s="52">
        <v>147848203.69000003</v>
      </c>
      <c r="E45" s="52">
        <v>335008510.69000006</v>
      </c>
      <c r="F45" s="52">
        <v>335008510.69000006</v>
      </c>
      <c r="G45" s="52">
        <v>331165245.69000006</v>
      </c>
      <c r="H45" s="53">
        <f t="shared" ref="H45:H51" si="10">E45-F45</f>
        <v>0</v>
      </c>
    </row>
    <row r="46" spans="1:8" ht="14.4">
      <c r="A46" s="74"/>
      <c r="B46" s="51" t="s">
        <v>45</v>
      </c>
      <c r="C46" s="52">
        <v>75842327</v>
      </c>
      <c r="D46" s="52">
        <v>273168.14000000013</v>
      </c>
      <c r="E46" s="52">
        <v>76115495.140000001</v>
      </c>
      <c r="F46" s="52">
        <v>76115495.140000001</v>
      </c>
      <c r="G46" s="52">
        <v>72896625.140000001</v>
      </c>
      <c r="H46" s="53">
        <f t="shared" si="10"/>
        <v>0</v>
      </c>
    </row>
    <row r="47" spans="1:8" ht="14.4">
      <c r="A47" s="74"/>
      <c r="B47" s="51" t="s">
        <v>46</v>
      </c>
      <c r="C47" s="52">
        <v>42110135</v>
      </c>
      <c r="D47" s="52">
        <v>4064188.5999999996</v>
      </c>
      <c r="E47" s="52">
        <v>46174323.600000001</v>
      </c>
      <c r="F47" s="52">
        <v>46174323.600000001</v>
      </c>
      <c r="G47" s="52">
        <v>44321601.600000001</v>
      </c>
      <c r="H47" s="53">
        <f t="shared" si="10"/>
        <v>0</v>
      </c>
    </row>
    <row r="48" spans="1:8" ht="27.6">
      <c r="A48" s="74"/>
      <c r="B48" s="51" t="s">
        <v>47</v>
      </c>
      <c r="C48" s="52">
        <v>53738613</v>
      </c>
      <c r="D48" s="52">
        <v>-3134869.78</v>
      </c>
      <c r="E48" s="52">
        <v>50603743.219999999</v>
      </c>
      <c r="F48" s="52">
        <v>48008166.68999999</v>
      </c>
      <c r="G48" s="52">
        <v>48008166.68999999</v>
      </c>
      <c r="H48" s="53">
        <f t="shared" si="10"/>
        <v>2595576.5300000086</v>
      </c>
    </row>
    <row r="49" spans="1:8" ht="14.4">
      <c r="A49" s="74"/>
      <c r="B49" s="51" t="s">
        <v>48</v>
      </c>
      <c r="C49" s="52">
        <v>1645583843</v>
      </c>
      <c r="D49" s="52">
        <v>308791250.31000006</v>
      </c>
      <c r="E49" s="52">
        <v>1954375093.3099999</v>
      </c>
      <c r="F49" s="52">
        <v>1939250392.1300004</v>
      </c>
      <c r="G49" s="52">
        <v>1878207183.8900006</v>
      </c>
      <c r="H49" s="53">
        <f t="shared" si="10"/>
        <v>15124701.17999959</v>
      </c>
    </row>
    <row r="50" spans="1:8" ht="27.6">
      <c r="A50" s="79"/>
      <c r="B50" s="51" t="s">
        <v>49</v>
      </c>
      <c r="C50" s="52">
        <v>110000000</v>
      </c>
      <c r="D50" s="52">
        <v>14954982.58</v>
      </c>
      <c r="E50" s="52">
        <v>124954982.58</v>
      </c>
      <c r="F50" s="52">
        <v>124954982.58</v>
      </c>
      <c r="G50" s="52">
        <v>122105958.25999999</v>
      </c>
      <c r="H50" s="53">
        <f t="shared" si="10"/>
        <v>0</v>
      </c>
    </row>
    <row r="51" spans="1:8" ht="30.75" customHeight="1">
      <c r="A51" s="79"/>
      <c r="B51" s="51" t="s">
        <v>50</v>
      </c>
      <c r="C51" s="52">
        <v>59999977</v>
      </c>
      <c r="D51" s="52">
        <v>-2622738.1199999982</v>
      </c>
      <c r="E51" s="52">
        <v>57377238.879999995</v>
      </c>
      <c r="F51" s="52">
        <v>53757478.469999999</v>
      </c>
      <c r="G51" s="52">
        <v>51489623.089999989</v>
      </c>
      <c r="H51" s="53">
        <f t="shared" si="10"/>
        <v>3619760.4099999964</v>
      </c>
    </row>
    <row r="52" spans="1:8" s="36" customFormat="1" ht="30.75" customHeight="1">
      <c r="A52" s="46"/>
      <c r="B52" s="43" t="s">
        <v>51</v>
      </c>
      <c r="C52" s="44">
        <f t="shared" ref="C52:H52" si="11">C53+C82+C72+C74+C85+C78+C90</f>
        <v>7877992831</v>
      </c>
      <c r="D52" s="44">
        <f t="shared" si="11"/>
        <v>-188015858.02999997</v>
      </c>
      <c r="E52" s="44">
        <f t="shared" si="11"/>
        <v>7689976972.9700022</v>
      </c>
      <c r="F52" s="44">
        <f t="shared" si="11"/>
        <v>7687350565.5000029</v>
      </c>
      <c r="G52" s="44">
        <f t="shared" si="11"/>
        <v>7608462139.4700022</v>
      </c>
      <c r="H52" s="45">
        <f t="shared" si="11"/>
        <v>2626407.4700000063</v>
      </c>
    </row>
    <row r="53" spans="1:8" s="50" customFormat="1" ht="14.4">
      <c r="A53" s="46"/>
      <c r="B53" s="47" t="s">
        <v>52</v>
      </c>
      <c r="C53" s="48">
        <f t="shared" ref="C53:H53" si="12">SUM(C54:C71)</f>
        <v>3273942983</v>
      </c>
      <c r="D53" s="48">
        <f t="shared" si="12"/>
        <v>-225701891.7900002</v>
      </c>
      <c r="E53" s="48">
        <f t="shared" si="12"/>
        <v>3048241091.210001</v>
      </c>
      <c r="F53" s="48">
        <f t="shared" si="12"/>
        <v>3047136507.210001</v>
      </c>
      <c r="G53" s="48">
        <f t="shared" si="12"/>
        <v>3041719015.3300009</v>
      </c>
      <c r="H53" s="49">
        <f t="shared" si="12"/>
        <v>1104584</v>
      </c>
    </row>
    <row r="54" spans="1:8" s="54" customFormat="1" ht="14.4">
      <c r="A54" s="74"/>
      <c r="B54" s="51" t="s">
        <v>53</v>
      </c>
      <c r="C54" s="52">
        <v>1169311128</v>
      </c>
      <c r="D54" s="52">
        <v>-688993320.05000019</v>
      </c>
      <c r="E54" s="52">
        <v>480317807.95000011</v>
      </c>
      <c r="F54" s="52">
        <v>480317807.95000011</v>
      </c>
      <c r="G54" s="52">
        <v>480317807.95000011</v>
      </c>
      <c r="H54" s="53">
        <f t="shared" ref="H54:H71" si="13">E54-F54</f>
        <v>0</v>
      </c>
    </row>
    <row r="55" spans="1:8" ht="14.4">
      <c r="A55" s="74"/>
      <c r="B55" s="51" t="s">
        <v>54</v>
      </c>
      <c r="C55" s="52">
        <v>532144827</v>
      </c>
      <c r="D55" s="52">
        <v>112656436.02</v>
      </c>
      <c r="E55" s="52">
        <v>644801263.0200001</v>
      </c>
      <c r="F55" s="52">
        <v>644801263.0200001</v>
      </c>
      <c r="G55" s="52">
        <v>644801263.0200001</v>
      </c>
      <c r="H55" s="53">
        <f t="shared" si="13"/>
        <v>0</v>
      </c>
    </row>
    <row r="56" spans="1:8" s="50" customFormat="1" ht="27.6">
      <c r="A56" s="74"/>
      <c r="B56" s="51" t="s">
        <v>55</v>
      </c>
      <c r="C56" s="52">
        <v>57885473</v>
      </c>
      <c r="D56" s="52">
        <v>-6852519.9800000004</v>
      </c>
      <c r="E56" s="52">
        <v>51032953.019999996</v>
      </c>
      <c r="F56" s="52">
        <v>51032953.019999996</v>
      </c>
      <c r="G56" s="52">
        <v>49611618.019999996</v>
      </c>
      <c r="H56" s="53">
        <f t="shared" si="13"/>
        <v>0</v>
      </c>
    </row>
    <row r="57" spans="1:8" ht="27.6">
      <c r="A57" s="74"/>
      <c r="B57" s="51" t="s">
        <v>56</v>
      </c>
      <c r="C57" s="52">
        <v>216669580</v>
      </c>
      <c r="D57" s="52">
        <v>52123767.210000001</v>
      </c>
      <c r="E57" s="52">
        <v>268793347.21000004</v>
      </c>
      <c r="F57" s="52">
        <v>268793347.21000004</v>
      </c>
      <c r="G57" s="52">
        <v>268793347.21000004</v>
      </c>
      <c r="H57" s="53">
        <f t="shared" si="13"/>
        <v>0</v>
      </c>
    </row>
    <row r="58" spans="1:8" ht="14.4">
      <c r="A58" s="74"/>
      <c r="B58" s="51" t="s">
        <v>57</v>
      </c>
      <c r="C58" s="52">
        <v>239786964</v>
      </c>
      <c r="D58" s="52">
        <v>-5947216</v>
      </c>
      <c r="E58" s="52">
        <v>233839748</v>
      </c>
      <c r="F58" s="52">
        <v>233839748</v>
      </c>
      <c r="G58" s="52">
        <v>233839748</v>
      </c>
      <c r="H58" s="53">
        <f t="shared" si="13"/>
        <v>0</v>
      </c>
    </row>
    <row r="59" spans="1:8" s="50" customFormat="1" ht="14.4">
      <c r="A59" s="74"/>
      <c r="B59" s="51" t="s">
        <v>58</v>
      </c>
      <c r="C59" s="52">
        <v>54962626</v>
      </c>
      <c r="D59" s="52">
        <v>2595129.2000000002</v>
      </c>
      <c r="E59" s="52">
        <v>57557755.200000003</v>
      </c>
      <c r="F59" s="52">
        <v>57557755.200000003</v>
      </c>
      <c r="G59" s="52">
        <v>57557755.200000003</v>
      </c>
      <c r="H59" s="53">
        <f t="shared" si="13"/>
        <v>0</v>
      </c>
    </row>
    <row r="60" spans="1:8" ht="14.4">
      <c r="A60" s="74"/>
      <c r="B60" s="51" t="s">
        <v>59</v>
      </c>
      <c r="C60" s="52">
        <v>58797621</v>
      </c>
      <c r="D60" s="52">
        <v>-521078.82000000041</v>
      </c>
      <c r="E60" s="52">
        <v>58276542.180000037</v>
      </c>
      <c r="F60" s="52">
        <v>58276542.180000037</v>
      </c>
      <c r="G60" s="52">
        <v>57973697.75000003</v>
      </c>
      <c r="H60" s="53">
        <f t="shared" si="13"/>
        <v>0</v>
      </c>
    </row>
    <row r="61" spans="1:8" ht="14.4">
      <c r="A61" s="74"/>
      <c r="B61" s="51" t="s">
        <v>60</v>
      </c>
      <c r="C61" s="52">
        <v>51366554</v>
      </c>
      <c r="D61" s="52">
        <v>-3064.9600000000646</v>
      </c>
      <c r="E61" s="52">
        <v>51363489.039999999</v>
      </c>
      <c r="F61" s="52">
        <v>51363489.039999999</v>
      </c>
      <c r="G61" s="52">
        <v>51363489.039999999</v>
      </c>
      <c r="H61" s="53">
        <f t="shared" si="13"/>
        <v>0</v>
      </c>
    </row>
    <row r="62" spans="1:8" ht="14.4">
      <c r="A62" s="74"/>
      <c r="B62" s="51" t="s">
        <v>61</v>
      </c>
      <c r="C62" s="52">
        <v>62790208</v>
      </c>
      <c r="D62" s="52">
        <v>6777836</v>
      </c>
      <c r="E62" s="52">
        <v>69568043.999999985</v>
      </c>
      <c r="F62" s="52">
        <v>69568043.999999985</v>
      </c>
      <c r="G62" s="52">
        <v>69568043.999999985</v>
      </c>
      <c r="H62" s="53">
        <f t="shared" si="13"/>
        <v>0</v>
      </c>
    </row>
    <row r="63" spans="1:8" ht="14.4">
      <c r="A63" s="75"/>
      <c r="B63" s="51" t="s">
        <v>62</v>
      </c>
      <c r="C63" s="52">
        <v>27408826</v>
      </c>
      <c r="D63" s="52">
        <v>3594810.9999999991</v>
      </c>
      <c r="E63" s="52">
        <v>31003637</v>
      </c>
      <c r="F63" s="52">
        <v>31003637</v>
      </c>
      <c r="G63" s="52">
        <v>31003637</v>
      </c>
      <c r="H63" s="53">
        <f t="shared" si="13"/>
        <v>0</v>
      </c>
    </row>
    <row r="64" spans="1:8" ht="14.4">
      <c r="A64" s="74"/>
      <c r="B64" s="51" t="s">
        <v>63</v>
      </c>
      <c r="C64" s="52">
        <v>80411351</v>
      </c>
      <c r="D64" s="52">
        <v>1159787.5199999991</v>
      </c>
      <c r="E64" s="52">
        <v>81571138.519999996</v>
      </c>
      <c r="F64" s="52">
        <v>81571138.519999996</v>
      </c>
      <c r="G64" s="52">
        <v>81571138.519999996</v>
      </c>
      <c r="H64" s="53">
        <f t="shared" si="13"/>
        <v>0</v>
      </c>
    </row>
    <row r="65" spans="1:8" ht="14.4">
      <c r="A65" s="74"/>
      <c r="B65" s="51" t="s">
        <v>64</v>
      </c>
      <c r="C65" s="52">
        <v>154880241</v>
      </c>
      <c r="D65" s="52">
        <v>46257303.390000008</v>
      </c>
      <c r="E65" s="52">
        <v>201137544.3899999</v>
      </c>
      <c r="F65" s="52">
        <v>201137544.3899999</v>
      </c>
      <c r="G65" s="52">
        <v>199985904.83999985</v>
      </c>
      <c r="H65" s="53">
        <f t="shared" si="13"/>
        <v>0</v>
      </c>
    </row>
    <row r="66" spans="1:8" ht="14.4">
      <c r="A66" s="76"/>
      <c r="B66" s="51" t="s">
        <v>65</v>
      </c>
      <c r="C66" s="52">
        <v>30340120</v>
      </c>
      <c r="D66" s="52">
        <v>17112689.210000001</v>
      </c>
      <c r="E66" s="52">
        <v>47452809.210000001</v>
      </c>
      <c r="F66" s="52">
        <v>47452809.210000001</v>
      </c>
      <c r="G66" s="52">
        <v>47452809.210000001</v>
      </c>
      <c r="H66" s="53">
        <f t="shared" si="13"/>
        <v>0</v>
      </c>
    </row>
    <row r="67" spans="1:8" ht="14.4">
      <c r="A67" s="74"/>
      <c r="B67" s="59" t="s">
        <v>66</v>
      </c>
      <c r="C67" s="52">
        <v>23386092</v>
      </c>
      <c r="D67" s="52">
        <v>7.2759576141834259E-12</v>
      </c>
      <c r="E67" s="52">
        <v>23386091.999999996</v>
      </c>
      <c r="F67" s="52">
        <v>23386091.999999996</v>
      </c>
      <c r="G67" s="52">
        <v>23386091.999999996</v>
      </c>
      <c r="H67" s="53">
        <f t="shared" si="13"/>
        <v>0</v>
      </c>
    </row>
    <row r="68" spans="1:8" ht="14.4">
      <c r="A68" s="74"/>
      <c r="B68" s="51" t="s">
        <v>67</v>
      </c>
      <c r="C68" s="52">
        <v>17070401</v>
      </c>
      <c r="D68" s="52">
        <v>3141938.0000000005</v>
      </c>
      <c r="E68" s="52">
        <v>20212338.999999996</v>
      </c>
      <c r="F68" s="52">
        <v>19349989.999999996</v>
      </c>
      <c r="G68" s="52">
        <v>19349989.999999996</v>
      </c>
      <c r="H68" s="53">
        <f t="shared" si="13"/>
        <v>862349</v>
      </c>
    </row>
    <row r="69" spans="1:8" ht="14.4">
      <c r="A69" s="76"/>
      <c r="B69" s="51" t="s">
        <v>68</v>
      </c>
      <c r="C69" s="52">
        <v>12713562</v>
      </c>
      <c r="D69" s="52">
        <v>300821.27999999997</v>
      </c>
      <c r="E69" s="52">
        <v>13014383.280000001</v>
      </c>
      <c r="F69" s="52">
        <v>13014383.280000001</v>
      </c>
      <c r="G69" s="52">
        <v>13014383.280000001</v>
      </c>
      <c r="H69" s="53">
        <f t="shared" si="13"/>
        <v>0</v>
      </c>
    </row>
    <row r="70" spans="1:8" ht="14.4">
      <c r="A70" s="76"/>
      <c r="B70" s="59" t="s">
        <v>69</v>
      </c>
      <c r="C70" s="52">
        <v>7238366</v>
      </c>
      <c r="D70" s="52">
        <v>471494.00000000006</v>
      </c>
      <c r="E70" s="52">
        <v>7709860.0000000009</v>
      </c>
      <c r="F70" s="52">
        <v>7467625.0000000009</v>
      </c>
      <c r="G70" s="52">
        <v>7467625.0000000009</v>
      </c>
      <c r="H70" s="53">
        <f t="shared" si="13"/>
        <v>242235</v>
      </c>
    </row>
    <row r="71" spans="1:8" ht="14.4">
      <c r="A71" s="76"/>
      <c r="B71" s="59" t="s">
        <v>70</v>
      </c>
      <c r="C71" s="52">
        <v>476779043</v>
      </c>
      <c r="D71" s="52">
        <v>230423295.19000006</v>
      </c>
      <c r="E71" s="52">
        <v>707202338.1900003</v>
      </c>
      <c r="F71" s="52">
        <v>707202338.1900003</v>
      </c>
      <c r="G71" s="52">
        <v>704660665.2900002</v>
      </c>
      <c r="H71" s="53">
        <f t="shared" si="13"/>
        <v>0</v>
      </c>
    </row>
    <row r="72" spans="1:8" ht="14.4">
      <c r="A72" s="46"/>
      <c r="B72" s="47" t="s">
        <v>71</v>
      </c>
      <c r="C72" s="48">
        <f t="shared" ref="C72:H72" si="14">SUM(C73:C73)</f>
        <v>1866623397</v>
      </c>
      <c r="D72" s="48">
        <f t="shared" si="14"/>
        <v>193875215.67000028</v>
      </c>
      <c r="E72" s="48">
        <f t="shared" si="14"/>
        <v>2060498612.6700006</v>
      </c>
      <c r="F72" s="48">
        <f t="shared" si="14"/>
        <v>2060498612.6700006</v>
      </c>
      <c r="G72" s="48">
        <f t="shared" si="14"/>
        <v>2022656448.670001</v>
      </c>
      <c r="H72" s="49">
        <f t="shared" si="14"/>
        <v>0</v>
      </c>
    </row>
    <row r="73" spans="1:8" s="54" customFormat="1" ht="14.4">
      <c r="A73" s="74"/>
      <c r="B73" s="51" t="s">
        <v>72</v>
      </c>
      <c r="C73" s="52">
        <v>1866623397</v>
      </c>
      <c r="D73" s="52">
        <v>193875215.67000028</v>
      </c>
      <c r="E73" s="52">
        <v>2060498612.6700006</v>
      </c>
      <c r="F73" s="52">
        <v>2060498612.6700006</v>
      </c>
      <c r="G73" s="52">
        <v>2022656448.670001</v>
      </c>
      <c r="H73" s="53">
        <f t="shared" ref="H73" si="15">E73-F73</f>
        <v>0</v>
      </c>
    </row>
    <row r="74" spans="1:8" ht="14.4">
      <c r="A74" s="46"/>
      <c r="B74" s="47" t="s">
        <v>73</v>
      </c>
      <c r="C74" s="48">
        <f t="shared" ref="C74:H74" si="16">SUM(C75:C77)</f>
        <v>253175532</v>
      </c>
      <c r="D74" s="48">
        <f t="shared" si="16"/>
        <v>-30556236.640000008</v>
      </c>
      <c r="E74" s="48">
        <f t="shared" si="16"/>
        <v>222619295.36000001</v>
      </c>
      <c r="F74" s="48">
        <f t="shared" si="16"/>
        <v>221097471.88999999</v>
      </c>
      <c r="G74" s="48">
        <f t="shared" si="16"/>
        <v>216580005.54999995</v>
      </c>
      <c r="H74" s="49">
        <f t="shared" si="16"/>
        <v>1521823.4700000063</v>
      </c>
    </row>
    <row r="75" spans="1:8" ht="14.4">
      <c r="A75" s="74"/>
      <c r="B75" s="51" t="s">
        <v>74</v>
      </c>
      <c r="C75" s="52">
        <v>109983489</v>
      </c>
      <c r="D75" s="52">
        <v>-1514583.8300000022</v>
      </c>
      <c r="E75" s="52">
        <v>108468905.16999999</v>
      </c>
      <c r="F75" s="52">
        <v>108468905.16999999</v>
      </c>
      <c r="G75" s="52">
        <v>105638775.54999998</v>
      </c>
      <c r="H75" s="53">
        <f t="shared" ref="H75:H77" si="17">E75-F75</f>
        <v>0</v>
      </c>
    </row>
    <row r="76" spans="1:8" ht="14.4">
      <c r="A76" s="74"/>
      <c r="B76" s="60" t="s">
        <v>75</v>
      </c>
      <c r="C76" s="52">
        <v>39136161</v>
      </c>
      <c r="D76" s="52">
        <v>530168.05999999994</v>
      </c>
      <c r="E76" s="52">
        <v>39666329.060000002</v>
      </c>
      <c r="F76" s="52">
        <v>39654825.039999999</v>
      </c>
      <c r="G76" s="52">
        <v>38442198.989999995</v>
      </c>
      <c r="H76" s="53">
        <f t="shared" si="17"/>
        <v>11504.020000003278</v>
      </c>
    </row>
    <row r="77" spans="1:8" ht="14.4">
      <c r="A77" s="74"/>
      <c r="B77" s="60" t="s">
        <v>76</v>
      </c>
      <c r="C77" s="52">
        <v>104055882</v>
      </c>
      <c r="D77" s="52">
        <v>-29571820.870000005</v>
      </c>
      <c r="E77" s="52">
        <v>74484061.13000001</v>
      </c>
      <c r="F77" s="52">
        <v>72973741.680000007</v>
      </c>
      <c r="G77" s="52">
        <v>72499031.010000005</v>
      </c>
      <c r="H77" s="53">
        <f t="shared" si="17"/>
        <v>1510319.450000003</v>
      </c>
    </row>
    <row r="78" spans="1:8" ht="14.4">
      <c r="A78" s="46"/>
      <c r="B78" s="47" t="s">
        <v>77</v>
      </c>
      <c r="C78" s="48">
        <f t="shared" ref="C78:H78" si="18">SUM(C79:C81)</f>
        <v>858273991</v>
      </c>
      <c r="D78" s="48">
        <f t="shared" si="18"/>
        <v>-131920399.19000003</v>
      </c>
      <c r="E78" s="48">
        <f t="shared" si="18"/>
        <v>726353591.81000006</v>
      </c>
      <c r="F78" s="48">
        <f t="shared" si="18"/>
        <v>726353591.81000006</v>
      </c>
      <c r="G78" s="48">
        <f t="shared" si="18"/>
        <v>716362297.50999987</v>
      </c>
      <c r="H78" s="49">
        <f t="shared" si="18"/>
        <v>0</v>
      </c>
    </row>
    <row r="79" spans="1:8" ht="14.4">
      <c r="A79" s="80"/>
      <c r="B79" s="59" t="s">
        <v>78</v>
      </c>
      <c r="C79" s="52">
        <v>14705536</v>
      </c>
      <c r="D79" s="52">
        <v>45943022.600000001</v>
      </c>
      <c r="E79" s="52">
        <v>60648558.600000001</v>
      </c>
      <c r="F79" s="52">
        <v>60648558.600000001</v>
      </c>
      <c r="G79" s="52">
        <v>52850527.000000007</v>
      </c>
      <c r="H79" s="53">
        <f t="shared" ref="H79:H81" si="19">E79-F79</f>
        <v>0</v>
      </c>
    </row>
    <row r="80" spans="1:8" ht="14.4">
      <c r="A80" s="81"/>
      <c r="B80" s="51" t="s">
        <v>79</v>
      </c>
      <c r="C80" s="52">
        <v>752866213</v>
      </c>
      <c r="D80" s="52">
        <v>-168028183.53000003</v>
      </c>
      <c r="E80" s="52">
        <v>584838029.47000003</v>
      </c>
      <c r="F80" s="52">
        <v>584838029.47000003</v>
      </c>
      <c r="G80" s="52">
        <v>584375949.39999986</v>
      </c>
      <c r="H80" s="53">
        <f t="shared" si="19"/>
        <v>0</v>
      </c>
    </row>
    <row r="81" spans="1:8" ht="14.4">
      <c r="A81" s="82"/>
      <c r="B81" s="51" t="s">
        <v>80</v>
      </c>
      <c r="C81" s="52">
        <v>90702242</v>
      </c>
      <c r="D81" s="52">
        <v>-9835238.2599999961</v>
      </c>
      <c r="E81" s="52">
        <v>80867003.739999995</v>
      </c>
      <c r="F81" s="52">
        <v>80867003.739999995</v>
      </c>
      <c r="G81" s="52">
        <v>79135821.109999999</v>
      </c>
      <c r="H81" s="53">
        <f t="shared" si="19"/>
        <v>0</v>
      </c>
    </row>
    <row r="82" spans="1:8" s="58" customFormat="1" ht="14.4">
      <c r="A82" s="46"/>
      <c r="B82" s="47" t="s">
        <v>81</v>
      </c>
      <c r="C82" s="48">
        <f>SUM(C83:C84)</f>
        <v>435770201</v>
      </c>
      <c r="D82" s="48">
        <f t="shared" ref="D82:H82" si="20">SUM(D83:D84)</f>
        <v>-72115987.219999999</v>
      </c>
      <c r="E82" s="48">
        <f t="shared" si="20"/>
        <v>363654213.77999997</v>
      </c>
      <c r="F82" s="48">
        <f t="shared" si="20"/>
        <v>363654213.77999997</v>
      </c>
      <c r="G82" s="48">
        <f t="shared" si="20"/>
        <v>363654213.77999997</v>
      </c>
      <c r="H82" s="49">
        <f t="shared" si="20"/>
        <v>0</v>
      </c>
    </row>
    <row r="83" spans="1:8" ht="14.4">
      <c r="A83" s="74"/>
      <c r="B83" s="51" t="s">
        <v>82</v>
      </c>
      <c r="C83" s="52">
        <v>231627267</v>
      </c>
      <c r="D83" s="52">
        <v>20757714.509999994</v>
      </c>
      <c r="E83" s="52">
        <v>252384981.50999999</v>
      </c>
      <c r="F83" s="52">
        <v>252384981.50999999</v>
      </c>
      <c r="G83" s="52">
        <v>252384981.50999999</v>
      </c>
      <c r="H83" s="53">
        <f t="shared" ref="H83:H84" si="21">E83-F83</f>
        <v>0</v>
      </c>
    </row>
    <row r="84" spans="1:8" ht="14.4">
      <c r="A84" s="74"/>
      <c r="B84" s="51" t="s">
        <v>83</v>
      </c>
      <c r="C84" s="52">
        <v>204142934</v>
      </c>
      <c r="D84" s="52">
        <v>-92873701.729999989</v>
      </c>
      <c r="E84" s="52">
        <v>111269232.27000001</v>
      </c>
      <c r="F84" s="52">
        <v>111269232.27000001</v>
      </c>
      <c r="G84" s="52">
        <v>111269232.27000001</v>
      </c>
      <c r="H84" s="53">
        <f t="shared" si="21"/>
        <v>0</v>
      </c>
    </row>
    <row r="85" spans="1:8" s="58" customFormat="1" ht="14.4">
      <c r="A85" s="46"/>
      <c r="B85" s="47" t="s">
        <v>84</v>
      </c>
      <c r="C85" s="48">
        <f t="shared" ref="C85:H85" si="22">SUM(C86:C89)</f>
        <v>818376560</v>
      </c>
      <c r="D85" s="48">
        <f t="shared" si="22"/>
        <v>50785578.670000017</v>
      </c>
      <c r="E85" s="48">
        <f t="shared" si="22"/>
        <v>869162138.67000008</v>
      </c>
      <c r="F85" s="48">
        <f t="shared" si="22"/>
        <v>869162138.67000008</v>
      </c>
      <c r="G85" s="48">
        <f t="shared" si="22"/>
        <v>849146798.22000003</v>
      </c>
      <c r="H85" s="49">
        <f t="shared" si="22"/>
        <v>0</v>
      </c>
    </row>
    <row r="86" spans="1:8" ht="27.6">
      <c r="A86" s="74"/>
      <c r="B86" s="51" t="s">
        <v>85</v>
      </c>
      <c r="C86" s="52">
        <v>566932795</v>
      </c>
      <c r="D86" s="52">
        <v>17007606.600000005</v>
      </c>
      <c r="E86" s="52">
        <v>583940401.60000002</v>
      </c>
      <c r="F86" s="52">
        <v>583940401.60000002</v>
      </c>
      <c r="G86" s="52">
        <v>567652166.5</v>
      </c>
      <c r="H86" s="53">
        <f t="shared" ref="H86:H89" si="23">E86-F86</f>
        <v>0</v>
      </c>
    </row>
    <row r="87" spans="1:8" ht="27.6">
      <c r="A87" s="74"/>
      <c r="B87" s="51" t="s">
        <v>86</v>
      </c>
      <c r="C87" s="52">
        <v>37900202</v>
      </c>
      <c r="D87" s="52">
        <v>-588454.31999999948</v>
      </c>
      <c r="E87" s="52">
        <v>37311747.680000015</v>
      </c>
      <c r="F87" s="52">
        <v>37311747.680000015</v>
      </c>
      <c r="G87" s="52">
        <v>37101383.330000013</v>
      </c>
      <c r="H87" s="53">
        <f t="shared" si="23"/>
        <v>0</v>
      </c>
    </row>
    <row r="88" spans="1:8" ht="14.4">
      <c r="A88" s="74"/>
      <c r="B88" s="51" t="s">
        <v>87</v>
      </c>
      <c r="C88" s="52">
        <v>31148466</v>
      </c>
      <c r="D88" s="52">
        <v>1284037.9599999997</v>
      </c>
      <c r="E88" s="52">
        <v>32432503.960000008</v>
      </c>
      <c r="F88" s="52">
        <v>32432503.960000008</v>
      </c>
      <c r="G88" s="52">
        <v>31645389.289999999</v>
      </c>
      <c r="H88" s="53">
        <f t="shared" si="23"/>
        <v>0</v>
      </c>
    </row>
    <row r="89" spans="1:8" ht="14.4">
      <c r="A89" s="74"/>
      <c r="B89" s="51" t="s">
        <v>88</v>
      </c>
      <c r="C89" s="52">
        <v>182395097</v>
      </c>
      <c r="D89" s="52">
        <v>33082388.430000015</v>
      </c>
      <c r="E89" s="52">
        <v>215477485.42999998</v>
      </c>
      <c r="F89" s="52">
        <v>215477485.42999998</v>
      </c>
      <c r="G89" s="52">
        <v>212747859.09999999</v>
      </c>
      <c r="H89" s="53">
        <f t="shared" si="23"/>
        <v>0</v>
      </c>
    </row>
    <row r="90" spans="1:8" ht="14.4">
      <c r="A90" s="46"/>
      <c r="B90" s="47" t="s">
        <v>89</v>
      </c>
      <c r="C90" s="48">
        <f>SUM(C91:C93)</f>
        <v>371830167</v>
      </c>
      <c r="D90" s="48">
        <f t="shared" ref="D90:H90" si="24">SUM(D91:D93)</f>
        <v>27617862.470000003</v>
      </c>
      <c r="E90" s="48">
        <f t="shared" si="24"/>
        <v>399448029.46999997</v>
      </c>
      <c r="F90" s="48">
        <f t="shared" si="24"/>
        <v>399448029.46999997</v>
      </c>
      <c r="G90" s="48">
        <f t="shared" si="24"/>
        <v>398343360.40999997</v>
      </c>
      <c r="H90" s="49">
        <f t="shared" si="24"/>
        <v>0</v>
      </c>
    </row>
    <row r="91" spans="1:8" ht="27.6">
      <c r="A91" s="74"/>
      <c r="B91" s="51" t="s">
        <v>90</v>
      </c>
      <c r="C91" s="52">
        <v>25466492</v>
      </c>
      <c r="D91" s="52">
        <v>-666379.21000000089</v>
      </c>
      <c r="E91" s="52">
        <v>24800112.789999999</v>
      </c>
      <c r="F91" s="52">
        <v>24800112.789999999</v>
      </c>
      <c r="G91" s="52">
        <v>24570381.789999999</v>
      </c>
      <c r="H91" s="53">
        <f t="shared" ref="H91:H93" si="25">E91-F91</f>
        <v>0</v>
      </c>
    </row>
    <row r="92" spans="1:8" ht="14.4">
      <c r="A92" s="74"/>
      <c r="B92" s="51" t="s">
        <v>91</v>
      </c>
      <c r="C92" s="52">
        <v>285678823</v>
      </c>
      <c r="D92" s="52">
        <v>17319028.449999999</v>
      </c>
      <c r="E92" s="52">
        <v>302997851.44999999</v>
      </c>
      <c r="F92" s="52">
        <v>302997851.44999999</v>
      </c>
      <c r="G92" s="52">
        <v>302997851.44999999</v>
      </c>
      <c r="H92" s="53">
        <f t="shared" si="25"/>
        <v>0</v>
      </c>
    </row>
    <row r="93" spans="1:8" ht="14.4">
      <c r="A93" s="83"/>
      <c r="B93" s="51" t="s">
        <v>92</v>
      </c>
      <c r="C93" s="52">
        <v>60684852</v>
      </c>
      <c r="D93" s="52">
        <v>10965213.230000004</v>
      </c>
      <c r="E93" s="52">
        <v>71650065.229999974</v>
      </c>
      <c r="F93" s="52">
        <v>71650065.229999974</v>
      </c>
      <c r="G93" s="52">
        <v>70775127.169999972</v>
      </c>
      <c r="H93" s="53">
        <f t="shared" si="25"/>
        <v>0</v>
      </c>
    </row>
    <row r="94" spans="1:8" ht="14.4">
      <c r="A94" s="46"/>
      <c r="B94" s="43" t="s">
        <v>93</v>
      </c>
      <c r="C94" s="44">
        <v>0</v>
      </c>
      <c r="D94" s="44">
        <v>0</v>
      </c>
      <c r="E94" s="44">
        <v>0</v>
      </c>
      <c r="F94" s="44">
        <v>0</v>
      </c>
      <c r="G94" s="44">
        <v>0</v>
      </c>
      <c r="H94" s="45">
        <v>0</v>
      </c>
    </row>
    <row r="95" spans="1:8" s="36" customFormat="1" ht="27.6">
      <c r="A95" s="46"/>
      <c r="B95" s="40" t="s">
        <v>94</v>
      </c>
      <c r="C95" s="41">
        <f>C96+C101</f>
        <v>0</v>
      </c>
      <c r="D95" s="41">
        <f t="shared" ref="D95:H95" si="26">D96+D101</f>
        <v>0</v>
      </c>
      <c r="E95" s="41">
        <f t="shared" si="26"/>
        <v>0</v>
      </c>
      <c r="F95" s="41">
        <f t="shared" si="26"/>
        <v>0</v>
      </c>
      <c r="G95" s="41">
        <f t="shared" si="26"/>
        <v>0</v>
      </c>
      <c r="H95" s="42">
        <f t="shared" si="26"/>
        <v>0</v>
      </c>
    </row>
    <row r="96" spans="1:8" s="36" customFormat="1" ht="27.6">
      <c r="A96" s="46"/>
      <c r="B96" s="43" t="s">
        <v>95</v>
      </c>
      <c r="C96" s="44">
        <f>C97</f>
        <v>0</v>
      </c>
      <c r="D96" s="44">
        <f t="shared" ref="D96:H96" si="27">D97</f>
        <v>0</v>
      </c>
      <c r="E96" s="44">
        <f t="shared" si="27"/>
        <v>0</v>
      </c>
      <c r="F96" s="44">
        <f t="shared" si="27"/>
        <v>0</v>
      </c>
      <c r="G96" s="44">
        <f t="shared" si="27"/>
        <v>0</v>
      </c>
      <c r="H96" s="45">
        <f t="shared" si="27"/>
        <v>0</v>
      </c>
    </row>
    <row r="97" spans="1:8" s="36" customFormat="1" ht="14.4">
      <c r="A97" s="46"/>
      <c r="B97" s="47" t="s">
        <v>96</v>
      </c>
      <c r="C97" s="48">
        <f t="shared" ref="C97:H97" si="28">SUM(C98:C100)</f>
        <v>0</v>
      </c>
      <c r="D97" s="48">
        <f t="shared" si="28"/>
        <v>0</v>
      </c>
      <c r="E97" s="48">
        <f t="shared" si="28"/>
        <v>0</v>
      </c>
      <c r="F97" s="48">
        <f t="shared" si="28"/>
        <v>0</v>
      </c>
      <c r="G97" s="48">
        <f t="shared" si="28"/>
        <v>0</v>
      </c>
      <c r="H97" s="49">
        <f t="shared" si="28"/>
        <v>0</v>
      </c>
    </row>
    <row r="98" spans="1:8" s="36" customFormat="1" ht="14.4" hidden="1">
      <c r="A98" s="74"/>
      <c r="B98" s="51"/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3">
        <f t="shared" ref="H98:H100" si="29">E98-F98</f>
        <v>0</v>
      </c>
    </row>
    <row r="99" spans="1:8" s="36" customFormat="1" ht="14.4" hidden="1">
      <c r="A99" s="80"/>
      <c r="B99" s="51"/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3">
        <f t="shared" si="29"/>
        <v>0</v>
      </c>
    </row>
    <row r="100" spans="1:8" ht="14.4" hidden="1">
      <c r="A100" s="74"/>
      <c r="B100" s="51"/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3">
        <f t="shared" si="29"/>
        <v>0</v>
      </c>
    </row>
    <row r="101" spans="1:8" ht="27.6">
      <c r="A101" s="46"/>
      <c r="B101" s="43" t="s">
        <v>97</v>
      </c>
      <c r="C101" s="44">
        <v>0</v>
      </c>
      <c r="D101" s="44">
        <v>0</v>
      </c>
      <c r="E101" s="44">
        <v>0</v>
      </c>
      <c r="F101" s="44">
        <v>0</v>
      </c>
      <c r="G101" s="44">
        <v>0</v>
      </c>
      <c r="H101" s="45">
        <v>0</v>
      </c>
    </row>
    <row r="102" spans="1:8" ht="14.4">
      <c r="A102" s="46"/>
      <c r="B102" s="37" t="s">
        <v>98</v>
      </c>
      <c r="C102" s="38">
        <f>C103+C104+C108</f>
        <v>10990984</v>
      </c>
      <c r="D102" s="38">
        <f t="shared" ref="D102:H102" si="30">D104</f>
        <v>526738.9700000002</v>
      </c>
      <c r="E102" s="38">
        <f t="shared" si="30"/>
        <v>11517722.970000004</v>
      </c>
      <c r="F102" s="38">
        <f t="shared" si="30"/>
        <v>11517722.970000004</v>
      </c>
      <c r="G102" s="38">
        <f t="shared" si="30"/>
        <v>11346344.780000005</v>
      </c>
      <c r="H102" s="39">
        <f t="shared" si="30"/>
        <v>0</v>
      </c>
    </row>
    <row r="103" spans="1:8" s="36" customFormat="1" ht="27.6">
      <c r="A103" s="46"/>
      <c r="B103" s="40" t="s">
        <v>99</v>
      </c>
      <c r="C103" s="41">
        <v>0</v>
      </c>
      <c r="D103" s="41">
        <v>0</v>
      </c>
      <c r="E103" s="41">
        <v>0</v>
      </c>
      <c r="F103" s="41">
        <v>0</v>
      </c>
      <c r="G103" s="41">
        <v>0</v>
      </c>
      <c r="H103" s="42">
        <v>0</v>
      </c>
    </row>
    <row r="104" spans="1:8" s="36" customFormat="1" ht="27.6">
      <c r="A104" s="46"/>
      <c r="B104" s="40" t="s">
        <v>100</v>
      </c>
      <c r="C104" s="41">
        <f>C105</f>
        <v>10990984</v>
      </c>
      <c r="D104" s="41">
        <f t="shared" ref="D104:H105" si="31">D105</f>
        <v>526738.9700000002</v>
      </c>
      <c r="E104" s="41">
        <f t="shared" si="31"/>
        <v>11517722.970000004</v>
      </c>
      <c r="F104" s="41">
        <f t="shared" si="31"/>
        <v>11517722.970000004</v>
      </c>
      <c r="G104" s="41">
        <f t="shared" si="31"/>
        <v>11346344.780000005</v>
      </c>
      <c r="H104" s="42">
        <f t="shared" si="31"/>
        <v>0</v>
      </c>
    </row>
    <row r="105" spans="1:8" s="36" customFormat="1" ht="27.6">
      <c r="A105" s="46"/>
      <c r="B105" s="43" t="s">
        <v>101</v>
      </c>
      <c r="C105" s="44">
        <f>C106</f>
        <v>10990984</v>
      </c>
      <c r="D105" s="44">
        <f t="shared" si="31"/>
        <v>526738.9700000002</v>
      </c>
      <c r="E105" s="44">
        <f t="shared" si="31"/>
        <v>11517722.970000004</v>
      </c>
      <c r="F105" s="44">
        <f t="shared" si="31"/>
        <v>11517722.970000004</v>
      </c>
      <c r="G105" s="44">
        <f t="shared" si="31"/>
        <v>11346344.780000005</v>
      </c>
      <c r="H105" s="45">
        <f t="shared" si="31"/>
        <v>0</v>
      </c>
    </row>
    <row r="106" spans="1:8" ht="14.4">
      <c r="A106" s="46"/>
      <c r="B106" s="47" t="s">
        <v>102</v>
      </c>
      <c r="C106" s="48">
        <f t="shared" ref="C106:F106" si="32">C107</f>
        <v>10990984</v>
      </c>
      <c r="D106" s="48">
        <f t="shared" si="32"/>
        <v>526738.9700000002</v>
      </c>
      <c r="E106" s="48">
        <f>E107</f>
        <v>11517722.970000004</v>
      </c>
      <c r="F106" s="48">
        <f t="shared" si="32"/>
        <v>11517722.970000004</v>
      </c>
      <c r="G106" s="48">
        <f>G107</f>
        <v>11346344.780000005</v>
      </c>
      <c r="H106" s="49">
        <f>H107</f>
        <v>0</v>
      </c>
    </row>
    <row r="107" spans="1:8" ht="27.6">
      <c r="A107" s="76"/>
      <c r="B107" s="51" t="s">
        <v>103</v>
      </c>
      <c r="C107" s="52">
        <v>10990984</v>
      </c>
      <c r="D107" s="52">
        <v>526738.9700000002</v>
      </c>
      <c r="E107" s="52">
        <v>11517722.970000004</v>
      </c>
      <c r="F107" s="52">
        <v>11517722.970000004</v>
      </c>
      <c r="G107" s="52">
        <v>11346344.780000005</v>
      </c>
      <c r="H107" s="53">
        <f t="shared" ref="H107" si="33">E107-F107</f>
        <v>0</v>
      </c>
    </row>
    <row r="108" spans="1:8" s="36" customFormat="1" ht="27.6">
      <c r="A108" s="46"/>
      <c r="B108" s="40" t="s">
        <v>104</v>
      </c>
      <c r="C108" s="41">
        <v>0</v>
      </c>
      <c r="D108" s="41">
        <v>0</v>
      </c>
      <c r="E108" s="41">
        <v>0</v>
      </c>
      <c r="F108" s="41">
        <v>0</v>
      </c>
      <c r="G108" s="41">
        <v>0</v>
      </c>
      <c r="H108" s="42">
        <v>0</v>
      </c>
    </row>
    <row r="109" spans="1:8" ht="19.5" customHeight="1">
      <c r="A109" s="46"/>
      <c r="B109" s="32" t="s">
        <v>105</v>
      </c>
      <c r="C109" s="33">
        <f>C110</f>
        <v>4924139346</v>
      </c>
      <c r="D109" s="34">
        <f t="shared" ref="D109:H110" si="34">D110</f>
        <v>379812428.94</v>
      </c>
      <c r="E109" s="34">
        <f t="shared" si="34"/>
        <v>5303951774.9400005</v>
      </c>
      <c r="F109" s="34">
        <f t="shared" si="34"/>
        <v>5293229773.4400005</v>
      </c>
      <c r="G109" s="34">
        <f t="shared" si="34"/>
        <v>5293229773.4400005</v>
      </c>
      <c r="H109" s="35">
        <f t="shared" si="34"/>
        <v>10722001.5</v>
      </c>
    </row>
    <row r="110" spans="1:8" ht="14.4">
      <c r="A110" s="46"/>
      <c r="B110" s="37" t="s">
        <v>14</v>
      </c>
      <c r="C110" s="38">
        <f>C111</f>
        <v>4924139346</v>
      </c>
      <c r="D110" s="38">
        <f t="shared" si="34"/>
        <v>379812428.94</v>
      </c>
      <c r="E110" s="38">
        <f t="shared" si="34"/>
        <v>5303951774.9400005</v>
      </c>
      <c r="F110" s="38">
        <f t="shared" si="34"/>
        <v>5293229773.4400005</v>
      </c>
      <c r="G110" s="38">
        <f t="shared" si="34"/>
        <v>5293229773.4400005</v>
      </c>
      <c r="H110" s="39">
        <f t="shared" si="34"/>
        <v>10722001.5</v>
      </c>
    </row>
    <row r="111" spans="1:8" ht="14.4">
      <c r="A111" s="46"/>
      <c r="B111" s="40" t="s">
        <v>15</v>
      </c>
      <c r="C111" s="41">
        <f>C112+C125</f>
        <v>4924139346</v>
      </c>
      <c r="D111" s="41">
        <f t="shared" ref="D111:H111" si="35">D112+D125</f>
        <v>379812428.94</v>
      </c>
      <c r="E111" s="41">
        <f t="shared" si="35"/>
        <v>5303951774.9400005</v>
      </c>
      <c r="F111" s="41">
        <f t="shared" si="35"/>
        <v>5293229773.4400005</v>
      </c>
      <c r="G111" s="41">
        <f t="shared" si="35"/>
        <v>5293229773.4400005</v>
      </c>
      <c r="H111" s="42">
        <f t="shared" si="35"/>
        <v>10722001.5</v>
      </c>
    </row>
    <row r="112" spans="1:8" ht="14.4">
      <c r="A112" s="46"/>
      <c r="B112" s="43" t="s">
        <v>16</v>
      </c>
      <c r="C112" s="44">
        <f>C113</f>
        <v>4924139346</v>
      </c>
      <c r="D112" s="44">
        <f t="shared" ref="D112:H112" si="36">D113</f>
        <v>379812428.94</v>
      </c>
      <c r="E112" s="44">
        <f t="shared" si="36"/>
        <v>5303951774.9400005</v>
      </c>
      <c r="F112" s="44">
        <f t="shared" si="36"/>
        <v>5293229773.4400005</v>
      </c>
      <c r="G112" s="44">
        <f t="shared" si="36"/>
        <v>5293229773.4400005</v>
      </c>
      <c r="H112" s="45">
        <f t="shared" si="36"/>
        <v>10722001.5</v>
      </c>
    </row>
    <row r="113" spans="1:8" ht="14.4">
      <c r="A113" s="46"/>
      <c r="B113" s="47" t="s">
        <v>106</v>
      </c>
      <c r="C113" s="48">
        <f>SUM(C114:C124)</f>
        <v>4924139346</v>
      </c>
      <c r="D113" s="48">
        <f t="shared" ref="D113:H113" si="37">SUM(D114:D124)</f>
        <v>379812428.94</v>
      </c>
      <c r="E113" s="48">
        <f t="shared" si="37"/>
        <v>5303951774.9400005</v>
      </c>
      <c r="F113" s="48">
        <f t="shared" si="37"/>
        <v>5293229773.4400005</v>
      </c>
      <c r="G113" s="48">
        <f t="shared" si="37"/>
        <v>5293229773.4400005</v>
      </c>
      <c r="H113" s="49">
        <f t="shared" si="37"/>
        <v>10722001.5</v>
      </c>
    </row>
    <row r="114" spans="1:8" ht="14.4">
      <c r="A114" s="74"/>
      <c r="B114" s="51" t="s">
        <v>107</v>
      </c>
      <c r="C114" s="52">
        <v>347897761</v>
      </c>
      <c r="D114" s="52">
        <v>8036715</v>
      </c>
      <c r="E114" s="52">
        <v>355934476</v>
      </c>
      <c r="F114" s="52">
        <v>355934476</v>
      </c>
      <c r="G114" s="52">
        <v>355934476</v>
      </c>
      <c r="H114" s="53">
        <f t="shared" ref="H114:H124" si="38">E114-F114</f>
        <v>0</v>
      </c>
    </row>
    <row r="115" spans="1:8" ht="14.4">
      <c r="A115" s="74"/>
      <c r="B115" s="51" t="s">
        <v>108</v>
      </c>
      <c r="C115" s="52">
        <v>355928439</v>
      </c>
      <c r="D115" s="52">
        <v>37353782</v>
      </c>
      <c r="E115" s="52">
        <v>393282221</v>
      </c>
      <c r="F115" s="52">
        <v>393282221</v>
      </c>
      <c r="G115" s="52">
        <v>393282221</v>
      </c>
      <c r="H115" s="53">
        <f t="shared" si="38"/>
        <v>0</v>
      </c>
    </row>
    <row r="116" spans="1:8" ht="14.4">
      <c r="A116" s="74"/>
      <c r="B116" s="51" t="s">
        <v>109</v>
      </c>
      <c r="C116" s="52">
        <v>266665913</v>
      </c>
      <c r="D116" s="52">
        <v>48465379</v>
      </c>
      <c r="E116" s="52">
        <v>315131292</v>
      </c>
      <c r="F116" s="52">
        <v>305063164.5</v>
      </c>
      <c r="G116" s="52">
        <v>305063164.5</v>
      </c>
      <c r="H116" s="53">
        <f t="shared" si="38"/>
        <v>10068127.5</v>
      </c>
    </row>
    <row r="117" spans="1:8" ht="14.4">
      <c r="A117" s="74"/>
      <c r="B117" s="51" t="s">
        <v>110</v>
      </c>
      <c r="C117" s="52">
        <v>513649469</v>
      </c>
      <c r="D117" s="52">
        <v>83420781.939999998</v>
      </c>
      <c r="E117" s="52">
        <v>597070250.94000006</v>
      </c>
      <c r="F117" s="52">
        <v>597070250.94000006</v>
      </c>
      <c r="G117" s="52">
        <v>597070250.94000006</v>
      </c>
      <c r="H117" s="53">
        <f t="shared" si="38"/>
        <v>0</v>
      </c>
    </row>
    <row r="118" spans="1:8" ht="14.4">
      <c r="A118" s="74"/>
      <c r="B118" s="51" t="s">
        <v>111</v>
      </c>
      <c r="C118" s="52">
        <v>1525900000</v>
      </c>
      <c r="D118" s="52">
        <v>95646760</v>
      </c>
      <c r="E118" s="52">
        <v>1621546760</v>
      </c>
      <c r="F118" s="52">
        <v>1621546760</v>
      </c>
      <c r="G118" s="52">
        <v>1621546760</v>
      </c>
      <c r="H118" s="53">
        <f t="shared" si="38"/>
        <v>0</v>
      </c>
    </row>
    <row r="119" spans="1:8" ht="14.4">
      <c r="A119" s="74"/>
      <c r="B119" s="51" t="s">
        <v>112</v>
      </c>
      <c r="C119" s="52">
        <v>219845532</v>
      </c>
      <c r="D119" s="52">
        <v>26147128</v>
      </c>
      <c r="E119" s="52">
        <v>245992660</v>
      </c>
      <c r="F119" s="52">
        <v>245992660</v>
      </c>
      <c r="G119" s="52">
        <v>245992660</v>
      </c>
      <c r="H119" s="53">
        <f t="shared" si="38"/>
        <v>0</v>
      </c>
    </row>
    <row r="120" spans="1:8" ht="14.4">
      <c r="A120" s="74"/>
      <c r="B120" s="51" t="s">
        <v>113</v>
      </c>
      <c r="C120" s="52">
        <v>223174011</v>
      </c>
      <c r="D120" s="52">
        <v>4925388</v>
      </c>
      <c r="E120" s="52">
        <v>228099399</v>
      </c>
      <c r="F120" s="52">
        <v>228099399</v>
      </c>
      <c r="G120" s="52">
        <v>228099399</v>
      </c>
      <c r="H120" s="53">
        <f t="shared" si="38"/>
        <v>0</v>
      </c>
    </row>
    <row r="121" spans="1:8" ht="14.4">
      <c r="A121" s="74"/>
      <c r="B121" s="51" t="s">
        <v>114</v>
      </c>
      <c r="C121" s="52">
        <v>746131904</v>
      </c>
      <c r="D121" s="52">
        <v>47648708</v>
      </c>
      <c r="E121" s="52">
        <v>793780612</v>
      </c>
      <c r="F121" s="52">
        <v>793126738</v>
      </c>
      <c r="G121" s="52">
        <v>793126738</v>
      </c>
      <c r="H121" s="53">
        <f t="shared" si="38"/>
        <v>653874</v>
      </c>
    </row>
    <row r="122" spans="1:8" ht="14.4">
      <c r="A122" s="74"/>
      <c r="B122" s="51" t="s">
        <v>115</v>
      </c>
      <c r="C122" s="52">
        <v>278321418</v>
      </c>
      <c r="D122" s="52">
        <v>12561758</v>
      </c>
      <c r="E122" s="52">
        <v>290883176</v>
      </c>
      <c r="F122" s="52">
        <v>290883176</v>
      </c>
      <c r="G122" s="52">
        <v>290883176</v>
      </c>
      <c r="H122" s="53">
        <f t="shared" si="38"/>
        <v>0</v>
      </c>
    </row>
    <row r="123" spans="1:8" ht="14.4">
      <c r="A123" s="74"/>
      <c r="B123" s="51" t="s">
        <v>116</v>
      </c>
      <c r="C123" s="52">
        <v>225114521</v>
      </c>
      <c r="D123" s="52">
        <v>10607621</v>
      </c>
      <c r="E123" s="52">
        <v>235722142</v>
      </c>
      <c r="F123" s="52">
        <v>235722142</v>
      </c>
      <c r="G123" s="52">
        <v>235722142</v>
      </c>
      <c r="H123" s="53">
        <f t="shared" si="38"/>
        <v>0</v>
      </c>
    </row>
    <row r="124" spans="1:8" ht="14.4">
      <c r="A124" s="74"/>
      <c r="B124" s="51" t="s">
        <v>117</v>
      </c>
      <c r="C124" s="52">
        <v>221510378</v>
      </c>
      <c r="D124" s="52">
        <v>4998408</v>
      </c>
      <c r="E124" s="52">
        <v>226508786</v>
      </c>
      <c r="F124" s="52">
        <v>226508786</v>
      </c>
      <c r="G124" s="52">
        <v>226508786</v>
      </c>
      <c r="H124" s="53">
        <f t="shared" si="38"/>
        <v>0</v>
      </c>
    </row>
    <row r="125" spans="1:8" ht="27.6">
      <c r="A125" s="46"/>
      <c r="B125" s="43" t="s">
        <v>51</v>
      </c>
      <c r="C125" s="44">
        <f>SUM(C126)</f>
        <v>0</v>
      </c>
      <c r="D125" s="44">
        <f t="shared" ref="D125:H125" si="39">SUM(D126)</f>
        <v>0</v>
      </c>
      <c r="E125" s="44">
        <f t="shared" si="39"/>
        <v>0</v>
      </c>
      <c r="F125" s="44">
        <f t="shared" si="39"/>
        <v>0</v>
      </c>
      <c r="G125" s="44">
        <f t="shared" si="39"/>
        <v>0</v>
      </c>
      <c r="H125" s="45">
        <f t="shared" si="39"/>
        <v>0</v>
      </c>
    </row>
    <row r="126" spans="1:8" ht="19.5" customHeight="1">
      <c r="A126" s="74"/>
      <c r="B126" s="43" t="s">
        <v>118</v>
      </c>
      <c r="C126" s="44">
        <v>0</v>
      </c>
      <c r="D126" s="44">
        <v>0</v>
      </c>
      <c r="E126" s="44">
        <v>0</v>
      </c>
      <c r="F126" s="44">
        <v>0</v>
      </c>
      <c r="G126" s="44">
        <v>0</v>
      </c>
      <c r="H126" s="45">
        <v>0</v>
      </c>
    </row>
    <row r="127" spans="1:8" ht="14.4">
      <c r="A127" s="74"/>
      <c r="B127" s="61"/>
      <c r="C127" s="62"/>
      <c r="D127" s="62"/>
      <c r="E127" s="62"/>
      <c r="F127" s="62"/>
      <c r="G127" s="62"/>
      <c r="H127" s="63"/>
    </row>
    <row r="128" spans="1:8" ht="14.4">
      <c r="A128" s="84"/>
      <c r="B128" s="29" t="s">
        <v>119</v>
      </c>
      <c r="C128" s="30">
        <f t="shared" ref="C128:H128" si="40">C129+C224</f>
        <v>16807174188</v>
      </c>
      <c r="D128" s="30">
        <f t="shared" si="40"/>
        <v>592471929.67999935</v>
      </c>
      <c r="E128" s="30">
        <f t="shared" si="40"/>
        <v>17399646117.679996</v>
      </c>
      <c r="F128" s="30">
        <f t="shared" si="40"/>
        <v>16422694823.579998</v>
      </c>
      <c r="G128" s="30">
        <f t="shared" si="40"/>
        <v>16129322387.810001</v>
      </c>
      <c r="H128" s="31">
        <f t="shared" si="40"/>
        <v>976951294.09999931</v>
      </c>
    </row>
    <row r="129" spans="1:8" ht="16.5" customHeight="1">
      <c r="A129" s="46"/>
      <c r="B129" s="32" t="s">
        <v>13</v>
      </c>
      <c r="C129" s="33">
        <f t="shared" ref="C129:H129" si="41">C130+C217</f>
        <v>13425618413</v>
      </c>
      <c r="D129" s="34">
        <f t="shared" si="41"/>
        <v>740205641.97999942</v>
      </c>
      <c r="E129" s="34">
        <f t="shared" si="41"/>
        <v>14165824054.979998</v>
      </c>
      <c r="F129" s="34">
        <f t="shared" si="41"/>
        <v>13188872760.879999</v>
      </c>
      <c r="G129" s="34">
        <f t="shared" si="41"/>
        <v>12895500325.110001</v>
      </c>
      <c r="H129" s="35">
        <f t="shared" si="41"/>
        <v>976951294.09999931</v>
      </c>
    </row>
    <row r="130" spans="1:8" ht="14.4">
      <c r="A130" s="46"/>
      <c r="B130" s="37" t="s">
        <v>14</v>
      </c>
      <c r="C130" s="38">
        <f t="shared" ref="C130:H130" si="42">C131+C210</f>
        <v>13425618413</v>
      </c>
      <c r="D130" s="38">
        <f t="shared" si="42"/>
        <v>740205641.97999942</v>
      </c>
      <c r="E130" s="38">
        <f t="shared" si="42"/>
        <v>14165824054.979998</v>
      </c>
      <c r="F130" s="38">
        <f t="shared" si="42"/>
        <v>13188872760.879999</v>
      </c>
      <c r="G130" s="38">
        <f t="shared" si="42"/>
        <v>12895500325.110001</v>
      </c>
      <c r="H130" s="39">
        <f t="shared" si="42"/>
        <v>976951294.09999931</v>
      </c>
    </row>
    <row r="131" spans="1:8" ht="14.4">
      <c r="A131" s="46"/>
      <c r="B131" s="40" t="s">
        <v>15</v>
      </c>
      <c r="C131" s="41">
        <f t="shared" ref="C131:H131" si="43">C132+C167+C209</f>
        <v>13425618413</v>
      </c>
      <c r="D131" s="41">
        <f t="shared" si="43"/>
        <v>740205641.97999942</v>
      </c>
      <c r="E131" s="41">
        <f t="shared" si="43"/>
        <v>14165824054.979998</v>
      </c>
      <c r="F131" s="41">
        <f t="shared" si="43"/>
        <v>13188872760.879999</v>
      </c>
      <c r="G131" s="41">
        <f t="shared" si="43"/>
        <v>12895500325.110001</v>
      </c>
      <c r="H131" s="42">
        <f t="shared" si="43"/>
        <v>976951294.09999931</v>
      </c>
    </row>
    <row r="132" spans="1:8" ht="14.4">
      <c r="A132" s="46"/>
      <c r="B132" s="43" t="s">
        <v>16</v>
      </c>
      <c r="C132" s="44">
        <f t="shared" ref="C132:H132" si="44">C133+SUM(C157:C159)</f>
        <v>1862280362</v>
      </c>
      <c r="D132" s="44">
        <f t="shared" si="44"/>
        <v>-881468999.08000028</v>
      </c>
      <c r="E132" s="44">
        <f t="shared" si="44"/>
        <v>980811362.91999984</v>
      </c>
      <c r="F132" s="44">
        <f t="shared" si="44"/>
        <v>975992327.78999972</v>
      </c>
      <c r="G132" s="44">
        <f t="shared" si="44"/>
        <v>682619892.02000046</v>
      </c>
      <c r="H132" s="45">
        <f t="shared" si="44"/>
        <v>4819035.1300001005</v>
      </c>
    </row>
    <row r="133" spans="1:8" ht="14.4">
      <c r="A133" s="46"/>
      <c r="B133" s="47" t="s">
        <v>17</v>
      </c>
      <c r="C133" s="48">
        <f>SUM(C134:C151)+C156</f>
        <v>1736065918</v>
      </c>
      <c r="D133" s="48">
        <f>SUM(D134:D151)+D156</f>
        <v>-874197541.12000024</v>
      </c>
      <c r="E133" s="48">
        <f t="shared" ref="E133:H133" si="45">SUM(E134:E151)+E156</f>
        <v>861868376.87999988</v>
      </c>
      <c r="F133" s="48">
        <f t="shared" si="45"/>
        <v>857049341.74999976</v>
      </c>
      <c r="G133" s="48">
        <f t="shared" si="45"/>
        <v>563676905.98000038</v>
      </c>
      <c r="H133" s="49">
        <f t="shared" si="45"/>
        <v>4819035.1300001005</v>
      </c>
    </row>
    <row r="134" spans="1:8" ht="14.4">
      <c r="A134" s="74"/>
      <c r="B134" s="51" t="s">
        <v>18</v>
      </c>
      <c r="C134" s="52">
        <v>0</v>
      </c>
      <c r="D134" s="52">
        <v>0</v>
      </c>
      <c r="E134" s="52">
        <v>0</v>
      </c>
      <c r="F134" s="52">
        <v>0</v>
      </c>
      <c r="G134" s="52">
        <v>0</v>
      </c>
      <c r="H134" s="53">
        <f t="shared" ref="H134:H150" si="46">E134-F134</f>
        <v>0</v>
      </c>
    </row>
    <row r="135" spans="1:8" ht="14.4">
      <c r="A135" s="74"/>
      <c r="B135" s="51" t="s">
        <v>19</v>
      </c>
      <c r="C135" s="52">
        <v>891171464</v>
      </c>
      <c r="D135" s="52">
        <v>-325568753.36000025</v>
      </c>
      <c r="E135" s="52">
        <v>565602710.63999987</v>
      </c>
      <c r="F135" s="52">
        <v>565540949.85999978</v>
      </c>
      <c r="G135" s="52">
        <v>327059685.9800005</v>
      </c>
      <c r="H135" s="53">
        <f t="shared" si="46"/>
        <v>61760.780000090599</v>
      </c>
    </row>
    <row r="136" spans="1:8" ht="14.4">
      <c r="A136" s="74"/>
      <c r="B136" s="51" t="s">
        <v>20</v>
      </c>
      <c r="C136" s="52">
        <v>2288431</v>
      </c>
      <c r="D136" s="52">
        <v>14790696.809999999</v>
      </c>
      <c r="E136" s="52">
        <v>17079127.810000006</v>
      </c>
      <c r="F136" s="52">
        <v>15709008.610000003</v>
      </c>
      <c r="G136" s="52">
        <v>14862208.610000003</v>
      </c>
      <c r="H136" s="53">
        <f t="shared" si="46"/>
        <v>1370119.200000003</v>
      </c>
    </row>
    <row r="137" spans="1:8" ht="14.4">
      <c r="A137" s="74"/>
      <c r="B137" s="51" t="s">
        <v>21</v>
      </c>
      <c r="C137" s="52">
        <v>0</v>
      </c>
      <c r="D137" s="52">
        <v>0</v>
      </c>
      <c r="E137" s="52">
        <v>0</v>
      </c>
      <c r="F137" s="52">
        <v>0</v>
      </c>
      <c r="G137" s="52">
        <v>0</v>
      </c>
      <c r="H137" s="53">
        <f t="shared" si="46"/>
        <v>0</v>
      </c>
    </row>
    <row r="138" spans="1:8" ht="14.4">
      <c r="A138" s="74"/>
      <c r="B138" s="51" t="s">
        <v>22</v>
      </c>
      <c r="C138" s="52">
        <v>0</v>
      </c>
      <c r="D138" s="52">
        <v>10354678.68</v>
      </c>
      <c r="E138" s="52">
        <v>10354678.68</v>
      </c>
      <c r="F138" s="52">
        <v>10285654.359999999</v>
      </c>
      <c r="G138" s="52">
        <v>10285654.359999999</v>
      </c>
      <c r="H138" s="53">
        <f t="shared" si="46"/>
        <v>69024.320000000298</v>
      </c>
    </row>
    <row r="139" spans="1:8" ht="14.4">
      <c r="A139" s="74"/>
      <c r="B139" s="51" t="s">
        <v>23</v>
      </c>
      <c r="C139" s="52">
        <v>0</v>
      </c>
      <c r="D139" s="52">
        <v>15538237.140000001</v>
      </c>
      <c r="E139" s="52">
        <v>15538237.140000001</v>
      </c>
      <c r="F139" s="52">
        <v>15538237.140000001</v>
      </c>
      <c r="G139" s="52">
        <v>6153341.9199999999</v>
      </c>
      <c r="H139" s="53">
        <f t="shared" si="46"/>
        <v>0</v>
      </c>
    </row>
    <row r="140" spans="1:8" ht="14.4">
      <c r="A140" s="74"/>
      <c r="B140" s="51" t="s">
        <v>24</v>
      </c>
      <c r="C140" s="52">
        <v>0</v>
      </c>
      <c r="D140" s="52">
        <v>499760.09</v>
      </c>
      <c r="E140" s="52">
        <v>499760.09</v>
      </c>
      <c r="F140" s="52">
        <v>499760.09</v>
      </c>
      <c r="G140" s="52">
        <v>499760.09</v>
      </c>
      <c r="H140" s="53">
        <f t="shared" si="46"/>
        <v>0</v>
      </c>
    </row>
    <row r="141" spans="1:8" ht="14.4">
      <c r="A141" s="74"/>
      <c r="B141" s="51" t="s">
        <v>25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  <c r="H141" s="53">
        <f t="shared" si="46"/>
        <v>0</v>
      </c>
    </row>
    <row r="142" spans="1:8" ht="14.4">
      <c r="A142" s="75"/>
      <c r="B142" s="51" t="s">
        <v>26</v>
      </c>
      <c r="C142" s="52">
        <v>0</v>
      </c>
      <c r="D142" s="52">
        <v>4694508.63</v>
      </c>
      <c r="E142" s="52">
        <v>4694508.63</v>
      </c>
      <c r="F142" s="52">
        <v>4694508.63</v>
      </c>
      <c r="G142" s="52">
        <v>1642453.03</v>
      </c>
      <c r="H142" s="53">
        <f t="shared" si="46"/>
        <v>0</v>
      </c>
    </row>
    <row r="143" spans="1:8" ht="14.4">
      <c r="A143" s="74"/>
      <c r="B143" s="51" t="s">
        <v>27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  <c r="H143" s="53">
        <f t="shared" si="46"/>
        <v>0</v>
      </c>
    </row>
    <row r="144" spans="1:8" ht="14.4">
      <c r="A144" s="74"/>
      <c r="B144" s="51" t="s">
        <v>28</v>
      </c>
      <c r="C144" s="52">
        <v>0</v>
      </c>
      <c r="D144" s="52">
        <v>0</v>
      </c>
      <c r="E144" s="52">
        <v>0</v>
      </c>
      <c r="F144" s="52">
        <v>0</v>
      </c>
      <c r="G144" s="52">
        <v>0</v>
      </c>
      <c r="H144" s="53">
        <f t="shared" si="46"/>
        <v>0</v>
      </c>
    </row>
    <row r="145" spans="1:8" ht="14.4">
      <c r="A145" s="74"/>
      <c r="B145" s="51" t="s">
        <v>29</v>
      </c>
      <c r="C145" s="52">
        <v>0</v>
      </c>
      <c r="D145" s="52">
        <v>63469001</v>
      </c>
      <c r="E145" s="52">
        <v>63469001</v>
      </c>
      <c r="F145" s="52">
        <v>63469001</v>
      </c>
      <c r="G145" s="52">
        <v>63469001</v>
      </c>
      <c r="H145" s="53">
        <f t="shared" si="46"/>
        <v>0</v>
      </c>
    </row>
    <row r="146" spans="1:8" ht="14.4">
      <c r="A146" s="74"/>
      <c r="B146" s="51" t="s">
        <v>30</v>
      </c>
      <c r="C146" s="52">
        <v>0</v>
      </c>
      <c r="D146" s="52">
        <v>2744799.56</v>
      </c>
      <c r="E146" s="52">
        <v>2744799.56</v>
      </c>
      <c r="F146" s="52">
        <v>2744799.56</v>
      </c>
      <c r="G146" s="52">
        <v>2744799.56</v>
      </c>
      <c r="H146" s="53">
        <f t="shared" si="46"/>
        <v>0</v>
      </c>
    </row>
    <row r="147" spans="1:8" ht="14.4">
      <c r="A147" s="74"/>
      <c r="B147" s="51" t="s">
        <v>31</v>
      </c>
      <c r="C147" s="52">
        <v>0</v>
      </c>
      <c r="D147" s="52">
        <v>72189169.470000014</v>
      </c>
      <c r="E147" s="52">
        <v>72189169.470000014</v>
      </c>
      <c r="F147" s="52">
        <v>71834899.560000017</v>
      </c>
      <c r="G147" s="52">
        <v>39416867.090000004</v>
      </c>
      <c r="H147" s="53">
        <f t="shared" si="46"/>
        <v>354269.90999999642</v>
      </c>
    </row>
    <row r="148" spans="1:8" ht="14.4">
      <c r="A148" s="76"/>
      <c r="B148" s="51" t="s">
        <v>32</v>
      </c>
      <c r="C148" s="52">
        <v>0</v>
      </c>
      <c r="D148" s="52">
        <v>0</v>
      </c>
      <c r="E148" s="52">
        <v>0</v>
      </c>
      <c r="F148" s="52">
        <v>0</v>
      </c>
      <c r="G148" s="52">
        <v>0</v>
      </c>
      <c r="H148" s="53">
        <f t="shared" si="46"/>
        <v>0</v>
      </c>
    </row>
    <row r="149" spans="1:8" ht="14.4">
      <c r="A149" s="76"/>
      <c r="B149" s="51" t="s">
        <v>33</v>
      </c>
      <c r="C149" s="52">
        <v>74716302</v>
      </c>
      <c r="D149" s="52">
        <v>8008678.4800000023</v>
      </c>
      <c r="E149" s="52">
        <v>82724980.480000004</v>
      </c>
      <c r="F149" s="52">
        <v>82560040.519999996</v>
      </c>
      <c r="G149" s="52">
        <v>73370651.920000002</v>
      </c>
      <c r="H149" s="53">
        <f t="shared" si="46"/>
        <v>164939.96000000834</v>
      </c>
    </row>
    <row r="150" spans="1:8" ht="14.4">
      <c r="A150" s="76"/>
      <c r="B150" s="51" t="s">
        <v>34</v>
      </c>
      <c r="C150" s="52">
        <v>0</v>
      </c>
      <c r="D150" s="52">
        <v>25287812</v>
      </c>
      <c r="E150" s="52">
        <v>25287812</v>
      </c>
      <c r="F150" s="52">
        <v>24172482.419999998</v>
      </c>
      <c r="G150" s="52">
        <v>24172482.419999994</v>
      </c>
      <c r="H150" s="53">
        <f t="shared" si="46"/>
        <v>1115329.5800000019</v>
      </c>
    </row>
    <row r="151" spans="1:8" ht="14.4">
      <c r="A151" s="46"/>
      <c r="B151" s="51" t="s">
        <v>35</v>
      </c>
      <c r="C151" s="48">
        <f>SUM(C152:C155)</f>
        <v>767889721</v>
      </c>
      <c r="D151" s="48">
        <f t="shared" ref="D151:H151" si="47">SUM(D152:D155)</f>
        <v>-766206129.62</v>
      </c>
      <c r="E151" s="48">
        <f t="shared" si="47"/>
        <v>1683591.3799999997</v>
      </c>
      <c r="F151" s="48">
        <f t="shared" si="47"/>
        <v>0</v>
      </c>
      <c r="G151" s="48">
        <f t="shared" si="47"/>
        <v>0</v>
      </c>
      <c r="H151" s="49">
        <f t="shared" si="47"/>
        <v>1683591.3799999997</v>
      </c>
    </row>
    <row r="152" spans="1:8" ht="14.4">
      <c r="A152" s="77"/>
      <c r="B152" s="55" t="s">
        <v>36</v>
      </c>
      <c r="C152" s="56">
        <v>0</v>
      </c>
      <c r="D152" s="56">
        <v>0</v>
      </c>
      <c r="E152" s="56">
        <v>0</v>
      </c>
      <c r="F152" s="56">
        <v>0</v>
      </c>
      <c r="G152" s="56">
        <v>0</v>
      </c>
      <c r="H152" s="57">
        <f t="shared" ref="H152:H158" si="48">E152-F152</f>
        <v>0</v>
      </c>
    </row>
    <row r="153" spans="1:8" ht="14.4">
      <c r="A153" s="78"/>
      <c r="B153" s="55" t="s">
        <v>37</v>
      </c>
      <c r="C153" s="56">
        <v>627780194</v>
      </c>
      <c r="D153" s="56">
        <v>-626096602.62</v>
      </c>
      <c r="E153" s="56">
        <v>1683591.3799999997</v>
      </c>
      <c r="F153" s="56">
        <v>0</v>
      </c>
      <c r="G153" s="56">
        <v>0</v>
      </c>
      <c r="H153" s="57">
        <f t="shared" si="48"/>
        <v>1683591.3799999997</v>
      </c>
    </row>
    <row r="154" spans="1:8" ht="14.4">
      <c r="A154" s="77"/>
      <c r="B154" s="55" t="s">
        <v>38</v>
      </c>
      <c r="C154" s="56">
        <v>0</v>
      </c>
      <c r="D154" s="56">
        <v>0</v>
      </c>
      <c r="E154" s="56">
        <v>0</v>
      </c>
      <c r="F154" s="56">
        <v>0</v>
      </c>
      <c r="G154" s="56">
        <v>0</v>
      </c>
      <c r="H154" s="57">
        <f t="shared" si="48"/>
        <v>0</v>
      </c>
    </row>
    <row r="155" spans="1:8" ht="14.4">
      <c r="A155" s="78"/>
      <c r="B155" s="55" t="s">
        <v>39</v>
      </c>
      <c r="C155" s="56">
        <v>140109527</v>
      </c>
      <c r="D155" s="56">
        <v>-140109527</v>
      </c>
      <c r="E155" s="56">
        <v>0</v>
      </c>
      <c r="F155" s="56">
        <v>0</v>
      </c>
      <c r="G155" s="56">
        <v>0</v>
      </c>
      <c r="H155" s="57">
        <f t="shared" si="48"/>
        <v>0</v>
      </c>
    </row>
    <row r="156" spans="1:8" ht="14.4">
      <c r="A156" s="78"/>
      <c r="B156" s="51" t="s">
        <v>40</v>
      </c>
      <c r="C156" s="48">
        <v>0</v>
      </c>
      <c r="D156" s="48">
        <v>0</v>
      </c>
      <c r="E156" s="48">
        <v>0</v>
      </c>
      <c r="F156" s="48">
        <v>0</v>
      </c>
      <c r="G156" s="48">
        <v>0</v>
      </c>
      <c r="H156" s="49">
        <f t="shared" si="48"/>
        <v>0</v>
      </c>
    </row>
    <row r="157" spans="1:8" ht="14.4">
      <c r="A157" s="46"/>
      <c r="B157" s="47" t="s">
        <v>41</v>
      </c>
      <c r="C157" s="48">
        <v>0</v>
      </c>
      <c r="D157" s="48">
        <v>155500</v>
      </c>
      <c r="E157" s="48">
        <v>155500</v>
      </c>
      <c r="F157" s="48">
        <v>155500</v>
      </c>
      <c r="G157" s="48">
        <v>155500</v>
      </c>
      <c r="H157" s="49">
        <f t="shared" si="48"/>
        <v>0</v>
      </c>
    </row>
    <row r="158" spans="1:8" ht="14.4">
      <c r="A158" s="46"/>
      <c r="B158" s="47" t="s">
        <v>42</v>
      </c>
      <c r="C158" s="48">
        <v>69801599</v>
      </c>
      <c r="D158" s="48">
        <v>-53253865.43</v>
      </c>
      <c r="E158" s="48">
        <v>16547733.57</v>
      </c>
      <c r="F158" s="48">
        <v>16547733.57</v>
      </c>
      <c r="G158" s="48">
        <v>16547733.57</v>
      </c>
      <c r="H158" s="49">
        <f t="shared" si="48"/>
        <v>0</v>
      </c>
    </row>
    <row r="159" spans="1:8" ht="14.4">
      <c r="A159" s="46"/>
      <c r="B159" s="47" t="s">
        <v>43</v>
      </c>
      <c r="C159" s="48">
        <f>SUM(C160:C166)</f>
        <v>56412845</v>
      </c>
      <c r="D159" s="48">
        <f t="shared" ref="D159:H159" si="49">SUM(D160:D166)</f>
        <v>45826907.470000006</v>
      </c>
      <c r="E159" s="48">
        <f t="shared" si="49"/>
        <v>102239752.47000001</v>
      </c>
      <c r="F159" s="48">
        <f t="shared" si="49"/>
        <v>102239752.47000001</v>
      </c>
      <c r="G159" s="48">
        <f t="shared" si="49"/>
        <v>102239752.47000001</v>
      </c>
      <c r="H159" s="49">
        <f t="shared" si="49"/>
        <v>0</v>
      </c>
    </row>
    <row r="160" spans="1:8" ht="14.4">
      <c r="A160" s="74"/>
      <c r="B160" s="51" t="s">
        <v>44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3">
        <f t="shared" ref="H160:H166" si="50">E160-F160</f>
        <v>0</v>
      </c>
    </row>
    <row r="161" spans="1:8" ht="14.4">
      <c r="A161" s="74"/>
      <c r="B161" s="51" t="s">
        <v>45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3">
        <f t="shared" si="50"/>
        <v>0</v>
      </c>
    </row>
    <row r="162" spans="1:8" ht="14.4">
      <c r="A162" s="74"/>
      <c r="B162" s="51" t="s">
        <v>46</v>
      </c>
      <c r="C162" s="52">
        <v>0</v>
      </c>
      <c r="D162" s="52">
        <v>0</v>
      </c>
      <c r="E162" s="52">
        <v>0</v>
      </c>
      <c r="F162" s="52">
        <v>0</v>
      </c>
      <c r="G162" s="52">
        <v>0</v>
      </c>
      <c r="H162" s="53">
        <f t="shared" si="50"/>
        <v>0</v>
      </c>
    </row>
    <row r="163" spans="1:8" ht="27.6">
      <c r="A163" s="74"/>
      <c r="B163" s="51" t="s">
        <v>47</v>
      </c>
      <c r="C163" s="52">
        <v>0</v>
      </c>
      <c r="D163" s="52">
        <v>0</v>
      </c>
      <c r="E163" s="52">
        <v>0</v>
      </c>
      <c r="F163" s="52">
        <v>0</v>
      </c>
      <c r="G163" s="52">
        <v>0</v>
      </c>
      <c r="H163" s="53">
        <f t="shared" si="50"/>
        <v>0</v>
      </c>
    </row>
    <row r="164" spans="1:8" ht="14.4">
      <c r="A164" s="74"/>
      <c r="B164" s="51" t="s">
        <v>48</v>
      </c>
      <c r="C164" s="52">
        <v>56412845</v>
      </c>
      <c r="D164" s="52">
        <v>45826907.470000006</v>
      </c>
      <c r="E164" s="52">
        <v>102239752.47000001</v>
      </c>
      <c r="F164" s="52">
        <v>102239752.47000001</v>
      </c>
      <c r="G164" s="52">
        <v>102239752.47000001</v>
      </c>
      <c r="H164" s="53">
        <f t="shared" si="50"/>
        <v>0</v>
      </c>
    </row>
    <row r="165" spans="1:8" ht="27.6">
      <c r="A165" s="79"/>
      <c r="B165" s="51" t="s">
        <v>49</v>
      </c>
      <c r="C165" s="52">
        <v>0</v>
      </c>
      <c r="D165" s="52">
        <v>0</v>
      </c>
      <c r="E165" s="52">
        <v>0</v>
      </c>
      <c r="F165" s="52">
        <v>0</v>
      </c>
      <c r="G165" s="52">
        <v>0</v>
      </c>
      <c r="H165" s="53">
        <f t="shared" si="50"/>
        <v>0</v>
      </c>
    </row>
    <row r="166" spans="1:8" ht="27.6">
      <c r="A166" s="79"/>
      <c r="B166" s="51" t="s">
        <v>50</v>
      </c>
      <c r="C166" s="52">
        <v>0</v>
      </c>
      <c r="D166" s="52">
        <v>0</v>
      </c>
      <c r="E166" s="52">
        <v>0</v>
      </c>
      <c r="F166" s="52">
        <v>0</v>
      </c>
      <c r="G166" s="52">
        <v>0</v>
      </c>
      <c r="H166" s="53">
        <f t="shared" si="50"/>
        <v>0</v>
      </c>
    </row>
    <row r="167" spans="1:8" ht="27.6">
      <c r="A167" s="46"/>
      <c r="B167" s="43" t="s">
        <v>51</v>
      </c>
      <c r="C167" s="44">
        <f>C168+C197+C187+C189+C200+C193+C205</f>
        <v>11563338051</v>
      </c>
      <c r="D167" s="44">
        <f t="shared" ref="D167:H167" si="51">D168+D197+D187+D189+D200+D193+D205</f>
        <v>1621674641.0599997</v>
      </c>
      <c r="E167" s="44">
        <f t="shared" si="51"/>
        <v>13185012692.059998</v>
      </c>
      <c r="F167" s="44">
        <f t="shared" si="51"/>
        <v>12212880433.09</v>
      </c>
      <c r="G167" s="44">
        <f t="shared" si="51"/>
        <v>12212880433.09</v>
      </c>
      <c r="H167" s="45">
        <f t="shared" si="51"/>
        <v>972132258.96999919</v>
      </c>
    </row>
    <row r="168" spans="1:8" ht="14.4">
      <c r="A168" s="46"/>
      <c r="B168" s="47" t="s">
        <v>52</v>
      </c>
      <c r="C168" s="48">
        <f t="shared" ref="C168:H168" si="52">SUM(C169:C186)</f>
        <v>9062201816</v>
      </c>
      <c r="D168" s="48">
        <f t="shared" si="52"/>
        <v>1247260525.4099998</v>
      </c>
      <c r="E168" s="48">
        <f t="shared" si="52"/>
        <v>10309462341.41</v>
      </c>
      <c r="F168" s="48">
        <f t="shared" si="52"/>
        <v>9510957533.0999985</v>
      </c>
      <c r="G168" s="48">
        <f t="shared" si="52"/>
        <v>9510957533.0999985</v>
      </c>
      <c r="H168" s="49">
        <f t="shared" si="52"/>
        <v>798504808.31000042</v>
      </c>
    </row>
    <row r="169" spans="1:8" ht="14.4">
      <c r="A169" s="74"/>
      <c r="B169" s="51" t="s">
        <v>53</v>
      </c>
      <c r="C169" s="52">
        <v>7885156890</v>
      </c>
      <c r="D169" s="52">
        <v>431371886.77000004</v>
      </c>
      <c r="E169" s="52">
        <v>8316528776.7699995</v>
      </c>
      <c r="F169" s="52">
        <v>7525210848.4599991</v>
      </c>
      <c r="G169" s="52">
        <v>7525210848.4599991</v>
      </c>
      <c r="H169" s="53">
        <f t="shared" ref="H169:H186" si="53">E169-F169</f>
        <v>791317928.31000042</v>
      </c>
    </row>
    <row r="170" spans="1:8" ht="14.4">
      <c r="A170" s="74"/>
      <c r="B170" s="51" t="s">
        <v>54</v>
      </c>
      <c r="C170" s="52">
        <v>407299294</v>
      </c>
      <c r="D170" s="52">
        <v>42310899</v>
      </c>
      <c r="E170" s="52">
        <v>449610193</v>
      </c>
      <c r="F170" s="52">
        <v>449610193</v>
      </c>
      <c r="G170" s="52">
        <v>449610193</v>
      </c>
      <c r="H170" s="53">
        <f t="shared" si="53"/>
        <v>0</v>
      </c>
    </row>
    <row r="171" spans="1:8" ht="27.6">
      <c r="A171" s="74"/>
      <c r="B171" s="51" t="s">
        <v>55</v>
      </c>
      <c r="C171" s="52">
        <v>0</v>
      </c>
      <c r="D171" s="52">
        <v>0</v>
      </c>
      <c r="E171" s="52">
        <v>0</v>
      </c>
      <c r="F171" s="52">
        <v>0</v>
      </c>
      <c r="G171" s="52">
        <v>0</v>
      </c>
      <c r="H171" s="53">
        <f t="shared" si="53"/>
        <v>0</v>
      </c>
    </row>
    <row r="172" spans="1:8" ht="27.6">
      <c r="A172" s="74"/>
      <c r="B172" s="51" t="s">
        <v>56</v>
      </c>
      <c r="C172" s="52">
        <v>190650740</v>
      </c>
      <c r="D172" s="52">
        <v>16073502</v>
      </c>
      <c r="E172" s="52">
        <v>206724242</v>
      </c>
      <c r="F172" s="52">
        <v>206724242</v>
      </c>
      <c r="G172" s="52">
        <v>206724242</v>
      </c>
      <c r="H172" s="53">
        <f t="shared" si="53"/>
        <v>0</v>
      </c>
    </row>
    <row r="173" spans="1:8" ht="14.4">
      <c r="A173" s="74"/>
      <c r="B173" s="51" t="s">
        <v>57</v>
      </c>
      <c r="C173" s="52">
        <v>149072081</v>
      </c>
      <c r="D173" s="52">
        <v>5259738.7899999991</v>
      </c>
      <c r="E173" s="52">
        <v>154331819.78999999</v>
      </c>
      <c r="F173" s="52">
        <v>154331819.78999999</v>
      </c>
      <c r="G173" s="52">
        <v>154331819.78999999</v>
      </c>
      <c r="H173" s="53">
        <f t="shared" si="53"/>
        <v>0</v>
      </c>
    </row>
    <row r="174" spans="1:8" ht="14.4">
      <c r="A174" s="74"/>
      <c r="B174" s="51" t="s">
        <v>58</v>
      </c>
      <c r="C174" s="52">
        <v>82443941</v>
      </c>
      <c r="D174" s="52">
        <v>3892692.8000000003</v>
      </c>
      <c r="E174" s="52">
        <v>86336633.799999982</v>
      </c>
      <c r="F174" s="52">
        <v>86336633.799999982</v>
      </c>
      <c r="G174" s="52">
        <v>86336633.799999982</v>
      </c>
      <c r="H174" s="53">
        <f t="shared" si="53"/>
        <v>0</v>
      </c>
    </row>
    <row r="175" spans="1:8" ht="14.4">
      <c r="A175" s="74"/>
      <c r="B175" s="51" t="s">
        <v>59</v>
      </c>
      <c r="C175" s="52">
        <v>68318271</v>
      </c>
      <c r="D175" s="52">
        <v>6213736.0899999999</v>
      </c>
      <c r="E175" s="52">
        <v>74532007.090000004</v>
      </c>
      <c r="F175" s="52">
        <v>73640851.090000004</v>
      </c>
      <c r="G175" s="52">
        <v>73640851.090000004</v>
      </c>
      <c r="H175" s="53">
        <f t="shared" si="53"/>
        <v>891156</v>
      </c>
    </row>
    <row r="176" spans="1:8" ht="14.4">
      <c r="A176" s="74"/>
      <c r="B176" s="51" t="s">
        <v>60</v>
      </c>
      <c r="C176" s="52">
        <v>38167291</v>
      </c>
      <c r="D176" s="52">
        <v>-22942081</v>
      </c>
      <c r="E176" s="52">
        <v>15225210</v>
      </c>
      <c r="F176" s="52">
        <v>15225210</v>
      </c>
      <c r="G176" s="52">
        <v>15225210</v>
      </c>
      <c r="H176" s="53">
        <f t="shared" si="53"/>
        <v>0</v>
      </c>
    </row>
    <row r="177" spans="1:8" ht="14.4">
      <c r="A177" s="74"/>
      <c r="B177" s="51" t="s">
        <v>61</v>
      </c>
      <c r="C177" s="52">
        <v>62790208</v>
      </c>
      <c r="D177" s="52">
        <v>6777836</v>
      </c>
      <c r="E177" s="52">
        <v>69568044</v>
      </c>
      <c r="F177" s="52">
        <v>66714231</v>
      </c>
      <c r="G177" s="52">
        <v>66714231</v>
      </c>
      <c r="H177" s="53">
        <f t="shared" si="53"/>
        <v>2853813</v>
      </c>
    </row>
    <row r="178" spans="1:8" ht="14.4">
      <c r="A178" s="75"/>
      <c r="B178" s="51" t="s">
        <v>62</v>
      </c>
      <c r="C178" s="52">
        <v>27408826</v>
      </c>
      <c r="D178" s="52">
        <v>3594811</v>
      </c>
      <c r="E178" s="52">
        <v>31003637.000000004</v>
      </c>
      <c r="F178" s="52">
        <v>29732035.000000004</v>
      </c>
      <c r="G178" s="52">
        <v>29732035.000000004</v>
      </c>
      <c r="H178" s="53">
        <f t="shared" si="53"/>
        <v>1271602</v>
      </c>
    </row>
    <row r="179" spans="1:8" ht="14.4">
      <c r="A179" s="74"/>
      <c r="B179" s="51" t="s">
        <v>63</v>
      </c>
      <c r="C179" s="52">
        <v>76824812</v>
      </c>
      <c r="D179" s="52">
        <v>2465481.9999999995</v>
      </c>
      <c r="E179" s="52">
        <v>79290294.000000015</v>
      </c>
      <c r="F179" s="52">
        <v>79290294.000000015</v>
      </c>
      <c r="G179" s="52">
        <v>79290294.000000015</v>
      </c>
      <c r="H179" s="53">
        <f t="shared" si="53"/>
        <v>0</v>
      </c>
    </row>
    <row r="180" spans="1:8" ht="14.4">
      <c r="A180" s="74"/>
      <c r="B180" s="51" t="s">
        <v>64</v>
      </c>
      <c r="C180" s="52">
        <v>0</v>
      </c>
      <c r="D180" s="52">
        <v>711547624.53999972</v>
      </c>
      <c r="E180" s="52">
        <v>711547624.53999972</v>
      </c>
      <c r="F180" s="52">
        <v>711547624.53999972</v>
      </c>
      <c r="G180" s="52">
        <v>711547624.53999972</v>
      </c>
      <c r="H180" s="53">
        <f t="shared" si="53"/>
        <v>0</v>
      </c>
    </row>
    <row r="181" spans="1:8" ht="14.4">
      <c r="A181" s="76"/>
      <c r="B181" s="51" t="s">
        <v>65</v>
      </c>
      <c r="C181" s="52">
        <v>25817864</v>
      </c>
      <c r="D181" s="52">
        <v>19813476.420000002</v>
      </c>
      <c r="E181" s="52">
        <v>45631340.419999994</v>
      </c>
      <c r="F181" s="52">
        <v>45631340.419999994</v>
      </c>
      <c r="G181" s="52">
        <v>45631340.419999994</v>
      </c>
      <c r="H181" s="53">
        <f t="shared" si="53"/>
        <v>0</v>
      </c>
    </row>
    <row r="182" spans="1:8" ht="14.4">
      <c r="A182" s="74"/>
      <c r="B182" s="59" t="s">
        <v>66</v>
      </c>
      <c r="C182" s="52">
        <v>16479540</v>
      </c>
      <c r="D182" s="52">
        <v>2205693</v>
      </c>
      <c r="E182" s="52">
        <v>18685233</v>
      </c>
      <c r="F182" s="52">
        <v>17936238</v>
      </c>
      <c r="G182" s="52">
        <v>17936238</v>
      </c>
      <c r="H182" s="53">
        <f t="shared" si="53"/>
        <v>748995</v>
      </c>
    </row>
    <row r="183" spans="1:8" ht="14.4">
      <c r="A183" s="74"/>
      <c r="B183" s="51" t="s">
        <v>67</v>
      </c>
      <c r="C183" s="52">
        <v>17070401</v>
      </c>
      <c r="D183" s="52">
        <v>1805189.9999999993</v>
      </c>
      <c r="E183" s="52">
        <v>18875591</v>
      </c>
      <c r="F183" s="52">
        <v>18099742</v>
      </c>
      <c r="G183" s="52">
        <v>18099742</v>
      </c>
      <c r="H183" s="53">
        <f t="shared" si="53"/>
        <v>775849</v>
      </c>
    </row>
    <row r="184" spans="1:8" ht="14.4">
      <c r="A184" s="76"/>
      <c r="B184" s="51" t="s">
        <v>68</v>
      </c>
      <c r="C184" s="52">
        <v>9463291</v>
      </c>
      <c r="D184" s="52">
        <v>817278</v>
      </c>
      <c r="E184" s="52">
        <v>10280569</v>
      </c>
      <c r="F184" s="52">
        <v>9873188</v>
      </c>
      <c r="G184" s="52">
        <v>9873188</v>
      </c>
      <c r="H184" s="53">
        <f t="shared" si="53"/>
        <v>407381</v>
      </c>
    </row>
    <row r="185" spans="1:8" ht="14.4">
      <c r="A185" s="76"/>
      <c r="B185" s="59" t="s">
        <v>69</v>
      </c>
      <c r="C185" s="52">
        <v>5238366</v>
      </c>
      <c r="D185" s="52">
        <v>746960</v>
      </c>
      <c r="E185" s="52">
        <v>5985326</v>
      </c>
      <c r="F185" s="52">
        <v>5747242</v>
      </c>
      <c r="G185" s="52">
        <v>5747242</v>
      </c>
      <c r="H185" s="53">
        <f t="shared" si="53"/>
        <v>238084</v>
      </c>
    </row>
    <row r="186" spans="1:8" ht="14.4">
      <c r="A186" s="76"/>
      <c r="B186" s="59" t="s">
        <v>70</v>
      </c>
      <c r="C186" s="52">
        <v>0</v>
      </c>
      <c r="D186" s="52">
        <v>15305800</v>
      </c>
      <c r="E186" s="52">
        <v>15305800</v>
      </c>
      <c r="F186" s="52">
        <v>15305800</v>
      </c>
      <c r="G186" s="52">
        <v>15305800</v>
      </c>
      <c r="H186" s="53">
        <f t="shared" si="53"/>
        <v>0</v>
      </c>
    </row>
    <row r="187" spans="1:8" ht="14.4">
      <c r="A187" s="46"/>
      <c r="B187" s="47" t="s">
        <v>71</v>
      </c>
      <c r="C187" s="48">
        <f t="shared" ref="C187:H187" si="54">SUM(C188:C188)</f>
        <v>1815427021</v>
      </c>
      <c r="D187" s="48">
        <f t="shared" si="54"/>
        <v>123526886.81000005</v>
      </c>
      <c r="E187" s="48">
        <f t="shared" si="54"/>
        <v>1938953907.8099997</v>
      </c>
      <c r="F187" s="48">
        <f t="shared" si="54"/>
        <v>1765718849.240001</v>
      </c>
      <c r="G187" s="48">
        <f t="shared" si="54"/>
        <v>1765718849.240001</v>
      </c>
      <c r="H187" s="49">
        <f t="shared" si="54"/>
        <v>173235058.56999874</v>
      </c>
    </row>
    <row r="188" spans="1:8" ht="14.4">
      <c r="A188" s="74"/>
      <c r="B188" s="51" t="s">
        <v>72</v>
      </c>
      <c r="C188" s="52">
        <v>1815427021</v>
      </c>
      <c r="D188" s="52">
        <v>123526886.81000005</v>
      </c>
      <c r="E188" s="52">
        <v>1938953907.8099997</v>
      </c>
      <c r="F188" s="52">
        <v>1765718849.240001</v>
      </c>
      <c r="G188" s="52">
        <v>1765718849.240001</v>
      </c>
      <c r="H188" s="53">
        <f t="shared" ref="H188" si="55">E188-F188</f>
        <v>173235058.56999874</v>
      </c>
    </row>
    <row r="189" spans="1:8" ht="14.4">
      <c r="A189" s="46"/>
      <c r="B189" s="47" t="s">
        <v>73</v>
      </c>
      <c r="C189" s="48">
        <f t="shared" ref="C189:H189" si="56">SUM(C190:C192)</f>
        <v>90116752</v>
      </c>
      <c r="D189" s="48">
        <f t="shared" si="56"/>
        <v>9591178.4100000001</v>
      </c>
      <c r="E189" s="48">
        <f t="shared" si="56"/>
        <v>99707930.409999982</v>
      </c>
      <c r="F189" s="48">
        <f t="shared" si="56"/>
        <v>99707930.409999982</v>
      </c>
      <c r="G189" s="48">
        <f t="shared" si="56"/>
        <v>99707930.409999982</v>
      </c>
      <c r="H189" s="49">
        <f t="shared" si="56"/>
        <v>0</v>
      </c>
    </row>
    <row r="190" spans="1:8" ht="14.4">
      <c r="A190" s="74"/>
      <c r="B190" s="51" t="s">
        <v>74</v>
      </c>
      <c r="C190" s="52">
        <v>0</v>
      </c>
      <c r="D190" s="52">
        <v>0</v>
      </c>
      <c r="E190" s="52">
        <v>0</v>
      </c>
      <c r="F190" s="52">
        <v>0</v>
      </c>
      <c r="G190" s="52">
        <v>0</v>
      </c>
      <c r="H190" s="53">
        <f t="shared" ref="H190:H192" si="57">E190-F190</f>
        <v>0</v>
      </c>
    </row>
    <row r="191" spans="1:8" ht="14.4">
      <c r="A191" s="74"/>
      <c r="B191" s="60" t="s">
        <v>75</v>
      </c>
      <c r="C191" s="52">
        <v>0</v>
      </c>
      <c r="D191" s="52">
        <v>0</v>
      </c>
      <c r="E191" s="52">
        <v>0</v>
      </c>
      <c r="F191" s="52">
        <v>0</v>
      </c>
      <c r="G191" s="52">
        <v>0</v>
      </c>
      <c r="H191" s="53">
        <f t="shared" si="57"/>
        <v>0</v>
      </c>
    </row>
    <row r="192" spans="1:8" ht="14.4">
      <c r="A192" s="74"/>
      <c r="B192" s="60" t="s">
        <v>76</v>
      </c>
      <c r="C192" s="52">
        <v>90116752</v>
      </c>
      <c r="D192" s="52">
        <v>9591178.4100000001</v>
      </c>
      <c r="E192" s="52">
        <v>99707930.409999982</v>
      </c>
      <c r="F192" s="52">
        <v>99707930.409999982</v>
      </c>
      <c r="G192" s="52">
        <v>99707930.409999982</v>
      </c>
      <c r="H192" s="53">
        <f t="shared" si="57"/>
        <v>0</v>
      </c>
    </row>
    <row r="193" spans="1:8" ht="14.4">
      <c r="A193" s="46"/>
      <c r="B193" s="47" t="s">
        <v>77</v>
      </c>
      <c r="C193" s="48">
        <f t="shared" ref="C193:H193" si="58">SUM(C194:C196)</f>
        <v>0</v>
      </c>
      <c r="D193" s="48">
        <f t="shared" si="58"/>
        <v>0</v>
      </c>
      <c r="E193" s="48">
        <f t="shared" si="58"/>
        <v>0</v>
      </c>
      <c r="F193" s="48">
        <f t="shared" si="58"/>
        <v>0</v>
      </c>
      <c r="G193" s="48">
        <f t="shared" si="58"/>
        <v>0</v>
      </c>
      <c r="H193" s="49">
        <f t="shared" si="58"/>
        <v>0</v>
      </c>
    </row>
    <row r="194" spans="1:8" ht="14.4">
      <c r="A194" s="80"/>
      <c r="B194" s="59" t="s">
        <v>78</v>
      </c>
      <c r="C194" s="52">
        <v>0</v>
      </c>
      <c r="D194" s="52">
        <v>0</v>
      </c>
      <c r="E194" s="52">
        <v>0</v>
      </c>
      <c r="F194" s="52">
        <v>0</v>
      </c>
      <c r="G194" s="52">
        <v>0</v>
      </c>
      <c r="H194" s="53">
        <f t="shared" ref="H194:H196" si="59">E194-F194</f>
        <v>0</v>
      </c>
    </row>
    <row r="195" spans="1:8" ht="14.4">
      <c r="A195" s="81"/>
      <c r="B195" s="51" t="s">
        <v>79</v>
      </c>
      <c r="C195" s="52">
        <v>0</v>
      </c>
      <c r="D195" s="52">
        <v>0</v>
      </c>
      <c r="E195" s="52">
        <v>0</v>
      </c>
      <c r="F195" s="52">
        <v>0</v>
      </c>
      <c r="G195" s="52">
        <v>0</v>
      </c>
      <c r="H195" s="53">
        <f t="shared" si="59"/>
        <v>0</v>
      </c>
    </row>
    <row r="196" spans="1:8" ht="14.4">
      <c r="A196" s="82"/>
      <c r="B196" s="51" t="s">
        <v>80</v>
      </c>
      <c r="C196" s="52">
        <v>0</v>
      </c>
      <c r="D196" s="52">
        <v>0</v>
      </c>
      <c r="E196" s="52">
        <v>0</v>
      </c>
      <c r="F196" s="52">
        <v>0</v>
      </c>
      <c r="G196" s="52">
        <v>0</v>
      </c>
      <c r="H196" s="53">
        <f t="shared" si="59"/>
        <v>0</v>
      </c>
    </row>
    <row r="197" spans="1:8" ht="14.4">
      <c r="A197" s="46"/>
      <c r="B197" s="47" t="s">
        <v>81</v>
      </c>
      <c r="C197" s="48">
        <f>SUM(C198:C199)</f>
        <v>0</v>
      </c>
      <c r="D197" s="48">
        <f t="shared" ref="D197:H197" si="60">SUM(D198:D199)</f>
        <v>130302515.50000001</v>
      </c>
      <c r="E197" s="48">
        <f t="shared" si="60"/>
        <v>130302515.50000001</v>
      </c>
      <c r="F197" s="48">
        <f t="shared" si="60"/>
        <v>130291495.04000001</v>
      </c>
      <c r="G197" s="48">
        <f t="shared" si="60"/>
        <v>130291495.04000001</v>
      </c>
      <c r="H197" s="49">
        <f t="shared" si="60"/>
        <v>11020.460000008345</v>
      </c>
    </row>
    <row r="198" spans="1:8" ht="14.4">
      <c r="A198" s="74"/>
      <c r="B198" s="51" t="s">
        <v>82</v>
      </c>
      <c r="C198" s="52">
        <v>0</v>
      </c>
      <c r="D198" s="52">
        <v>130302515.50000001</v>
      </c>
      <c r="E198" s="52">
        <v>130302515.50000001</v>
      </c>
      <c r="F198" s="52">
        <v>130291495.04000001</v>
      </c>
      <c r="G198" s="52">
        <v>130291495.04000001</v>
      </c>
      <c r="H198" s="53">
        <f t="shared" ref="H198:H199" si="61">E198-F198</f>
        <v>11020.460000008345</v>
      </c>
    </row>
    <row r="199" spans="1:8" ht="14.4">
      <c r="A199" s="74"/>
      <c r="B199" s="51" t="s">
        <v>83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3">
        <f t="shared" si="61"/>
        <v>0</v>
      </c>
    </row>
    <row r="200" spans="1:8" ht="14.4">
      <c r="A200" s="46"/>
      <c r="B200" s="47" t="s">
        <v>84</v>
      </c>
      <c r="C200" s="48">
        <f t="shared" ref="C200:H200" si="62">SUM(C201:C204)</f>
        <v>309913639</v>
      </c>
      <c r="D200" s="48">
        <f t="shared" si="62"/>
        <v>100727408.13</v>
      </c>
      <c r="E200" s="48">
        <f t="shared" si="62"/>
        <v>410641047.13</v>
      </c>
      <c r="F200" s="48">
        <f t="shared" si="62"/>
        <v>410259675.5</v>
      </c>
      <c r="G200" s="48">
        <f t="shared" si="62"/>
        <v>410259675.5</v>
      </c>
      <c r="H200" s="49">
        <f t="shared" si="62"/>
        <v>381371.63000000268</v>
      </c>
    </row>
    <row r="201" spans="1:8" ht="27.6">
      <c r="A201" s="74"/>
      <c r="B201" s="51" t="s">
        <v>85</v>
      </c>
      <c r="C201" s="52">
        <v>309913639</v>
      </c>
      <c r="D201" s="52">
        <v>63195964.61999999</v>
      </c>
      <c r="E201" s="52">
        <v>373109603.62</v>
      </c>
      <c r="F201" s="52">
        <v>373109603.62</v>
      </c>
      <c r="G201" s="52">
        <v>373109603.62</v>
      </c>
      <c r="H201" s="53">
        <f t="shared" ref="H201:H204" si="63">E201-F201</f>
        <v>0</v>
      </c>
    </row>
    <row r="202" spans="1:8" ht="27.6">
      <c r="A202" s="74"/>
      <c r="B202" s="51" t="s">
        <v>86</v>
      </c>
      <c r="C202" s="52">
        <v>0</v>
      </c>
      <c r="D202" s="52">
        <v>0</v>
      </c>
      <c r="E202" s="52">
        <v>0</v>
      </c>
      <c r="F202" s="52">
        <v>0</v>
      </c>
      <c r="G202" s="52">
        <v>0</v>
      </c>
      <c r="H202" s="53">
        <f t="shared" si="63"/>
        <v>0</v>
      </c>
    </row>
    <row r="203" spans="1:8" ht="14.4">
      <c r="A203" s="74"/>
      <c r="B203" s="51" t="s">
        <v>87</v>
      </c>
      <c r="C203" s="52">
        <v>0</v>
      </c>
      <c r="D203" s="52">
        <v>33531079.510000002</v>
      </c>
      <c r="E203" s="52">
        <v>33531079.510000002</v>
      </c>
      <c r="F203" s="52">
        <v>33149707.879999999</v>
      </c>
      <c r="G203" s="52">
        <v>33149707.879999999</v>
      </c>
      <c r="H203" s="53">
        <f t="shared" si="63"/>
        <v>381371.63000000268</v>
      </c>
    </row>
    <row r="204" spans="1:8" ht="14.4">
      <c r="A204" s="74"/>
      <c r="B204" s="51" t="s">
        <v>88</v>
      </c>
      <c r="C204" s="52">
        <v>0</v>
      </c>
      <c r="D204" s="52">
        <v>4000364</v>
      </c>
      <c r="E204" s="52">
        <v>4000364</v>
      </c>
      <c r="F204" s="52">
        <v>4000364</v>
      </c>
      <c r="G204" s="52">
        <v>4000364</v>
      </c>
      <c r="H204" s="53">
        <f t="shared" si="63"/>
        <v>0</v>
      </c>
    </row>
    <row r="205" spans="1:8" ht="14.4">
      <c r="A205" s="46"/>
      <c r="B205" s="47" t="s">
        <v>89</v>
      </c>
      <c r="C205" s="48">
        <f>SUM(C206:C208)</f>
        <v>285678823</v>
      </c>
      <c r="D205" s="48">
        <f t="shared" ref="D205:H205" si="64">SUM(D206:D208)</f>
        <v>10266126.800000001</v>
      </c>
      <c r="E205" s="48">
        <f t="shared" si="64"/>
        <v>295944949.80000001</v>
      </c>
      <c r="F205" s="48">
        <f t="shared" si="64"/>
        <v>295944949.80000001</v>
      </c>
      <c r="G205" s="48">
        <f t="shared" si="64"/>
        <v>295944949.80000001</v>
      </c>
      <c r="H205" s="49">
        <f t="shared" si="64"/>
        <v>0</v>
      </c>
    </row>
    <row r="206" spans="1:8" ht="27.6">
      <c r="A206" s="74"/>
      <c r="B206" s="51" t="s">
        <v>90</v>
      </c>
      <c r="C206" s="52">
        <v>0</v>
      </c>
      <c r="D206" s="52">
        <v>0</v>
      </c>
      <c r="E206" s="52">
        <v>0</v>
      </c>
      <c r="F206" s="52">
        <v>0</v>
      </c>
      <c r="G206" s="52">
        <v>0</v>
      </c>
      <c r="H206" s="53">
        <f t="shared" ref="H206:H208" si="65">E206-F206</f>
        <v>0</v>
      </c>
    </row>
    <row r="207" spans="1:8" ht="14.4">
      <c r="A207" s="74"/>
      <c r="B207" s="51" t="s">
        <v>91</v>
      </c>
      <c r="C207" s="52">
        <v>285678823</v>
      </c>
      <c r="D207" s="52">
        <v>10266126.800000001</v>
      </c>
      <c r="E207" s="52">
        <v>295944949.80000001</v>
      </c>
      <c r="F207" s="52">
        <v>295944949.80000001</v>
      </c>
      <c r="G207" s="52">
        <v>295944949.80000001</v>
      </c>
      <c r="H207" s="53">
        <f t="shared" si="65"/>
        <v>0</v>
      </c>
    </row>
    <row r="208" spans="1:8" ht="14.4">
      <c r="A208" s="83"/>
      <c r="B208" s="51" t="s">
        <v>92</v>
      </c>
      <c r="C208" s="52">
        <v>0</v>
      </c>
      <c r="D208" s="52">
        <v>0</v>
      </c>
      <c r="E208" s="52">
        <v>0</v>
      </c>
      <c r="F208" s="52">
        <v>0</v>
      </c>
      <c r="G208" s="52">
        <v>0</v>
      </c>
      <c r="H208" s="53">
        <f t="shared" si="65"/>
        <v>0</v>
      </c>
    </row>
    <row r="209" spans="1:8" ht="14.4">
      <c r="A209" s="46"/>
      <c r="B209" s="43" t="s">
        <v>93</v>
      </c>
      <c r="C209" s="44">
        <v>0</v>
      </c>
      <c r="D209" s="44">
        <v>0</v>
      </c>
      <c r="E209" s="44">
        <v>0</v>
      </c>
      <c r="F209" s="44">
        <v>0</v>
      </c>
      <c r="G209" s="44">
        <v>0</v>
      </c>
      <c r="H209" s="45">
        <v>0</v>
      </c>
    </row>
    <row r="210" spans="1:8" ht="27.6">
      <c r="A210" s="46"/>
      <c r="B210" s="40" t="s">
        <v>94</v>
      </c>
      <c r="C210" s="41">
        <f>C211+C216</f>
        <v>0</v>
      </c>
      <c r="D210" s="41">
        <f t="shared" ref="D210:H210" si="66">D211+D216</f>
        <v>0</v>
      </c>
      <c r="E210" s="41">
        <f t="shared" si="66"/>
        <v>0</v>
      </c>
      <c r="F210" s="41">
        <f t="shared" si="66"/>
        <v>0</v>
      </c>
      <c r="G210" s="41">
        <f t="shared" si="66"/>
        <v>0</v>
      </c>
      <c r="H210" s="42">
        <f t="shared" si="66"/>
        <v>0</v>
      </c>
    </row>
    <row r="211" spans="1:8" ht="27.6">
      <c r="A211" s="46"/>
      <c r="B211" s="43" t="s">
        <v>95</v>
      </c>
      <c r="C211" s="44">
        <f>C212</f>
        <v>0</v>
      </c>
      <c r="D211" s="44">
        <f t="shared" ref="D211:H211" si="67">D212</f>
        <v>0</v>
      </c>
      <c r="E211" s="44">
        <f t="shared" si="67"/>
        <v>0</v>
      </c>
      <c r="F211" s="44">
        <f t="shared" si="67"/>
        <v>0</v>
      </c>
      <c r="G211" s="44">
        <f t="shared" si="67"/>
        <v>0</v>
      </c>
      <c r="H211" s="45">
        <f t="shared" si="67"/>
        <v>0</v>
      </c>
    </row>
    <row r="212" spans="1:8" ht="14.4">
      <c r="A212" s="46"/>
      <c r="B212" s="47" t="s">
        <v>96</v>
      </c>
      <c r="C212" s="48">
        <f t="shared" ref="C212:H212" si="68">SUM(C213:C215)</f>
        <v>0</v>
      </c>
      <c r="D212" s="48">
        <f t="shared" si="68"/>
        <v>0</v>
      </c>
      <c r="E212" s="48">
        <f t="shared" si="68"/>
        <v>0</v>
      </c>
      <c r="F212" s="48">
        <f t="shared" si="68"/>
        <v>0</v>
      </c>
      <c r="G212" s="48">
        <f t="shared" si="68"/>
        <v>0</v>
      </c>
      <c r="H212" s="49">
        <f t="shared" si="68"/>
        <v>0</v>
      </c>
    </row>
    <row r="213" spans="1:8" ht="14.4" hidden="1">
      <c r="A213" s="74"/>
      <c r="B213" s="51"/>
      <c r="C213" s="52">
        <v>0</v>
      </c>
      <c r="D213" s="52">
        <v>0</v>
      </c>
      <c r="E213" s="52">
        <v>0</v>
      </c>
      <c r="F213" s="52">
        <v>0</v>
      </c>
      <c r="G213" s="52">
        <v>0</v>
      </c>
      <c r="H213" s="53">
        <f t="shared" ref="H213:H215" si="69">E213-F213</f>
        <v>0</v>
      </c>
    </row>
    <row r="214" spans="1:8" ht="14.4" hidden="1">
      <c r="A214" s="80"/>
      <c r="B214" s="51"/>
      <c r="C214" s="52">
        <v>0</v>
      </c>
      <c r="D214" s="52">
        <v>0</v>
      </c>
      <c r="E214" s="52">
        <v>0</v>
      </c>
      <c r="F214" s="52">
        <v>0</v>
      </c>
      <c r="G214" s="52">
        <v>0</v>
      </c>
      <c r="H214" s="53">
        <f t="shared" si="69"/>
        <v>0</v>
      </c>
    </row>
    <row r="215" spans="1:8" ht="14.4" hidden="1">
      <c r="A215" s="74"/>
      <c r="B215" s="51"/>
      <c r="C215" s="52">
        <v>0</v>
      </c>
      <c r="D215" s="52">
        <v>0</v>
      </c>
      <c r="E215" s="52">
        <v>0</v>
      </c>
      <c r="F215" s="52">
        <v>0</v>
      </c>
      <c r="G215" s="52">
        <v>0</v>
      </c>
      <c r="H215" s="53">
        <f t="shared" si="69"/>
        <v>0</v>
      </c>
    </row>
    <row r="216" spans="1:8" s="36" customFormat="1" ht="27.6">
      <c r="A216" s="46"/>
      <c r="B216" s="43" t="s">
        <v>97</v>
      </c>
      <c r="C216" s="44">
        <v>0</v>
      </c>
      <c r="D216" s="44">
        <v>0</v>
      </c>
      <c r="E216" s="44">
        <v>0</v>
      </c>
      <c r="F216" s="44">
        <v>0</v>
      </c>
      <c r="G216" s="44">
        <v>0</v>
      </c>
      <c r="H216" s="45">
        <v>0</v>
      </c>
    </row>
    <row r="217" spans="1:8" ht="14.4">
      <c r="A217" s="46"/>
      <c r="B217" s="37" t="s">
        <v>98</v>
      </c>
      <c r="C217" s="38">
        <f>C218+C219+C223</f>
        <v>0</v>
      </c>
      <c r="D217" s="38">
        <f t="shared" ref="D217:H217" si="70">D219</f>
        <v>0</v>
      </c>
      <c r="E217" s="38">
        <f t="shared" si="70"/>
        <v>0</v>
      </c>
      <c r="F217" s="38">
        <f t="shared" si="70"/>
        <v>0</v>
      </c>
      <c r="G217" s="38">
        <f t="shared" si="70"/>
        <v>0</v>
      </c>
      <c r="H217" s="39">
        <f t="shared" si="70"/>
        <v>0</v>
      </c>
    </row>
    <row r="218" spans="1:8" ht="27.6">
      <c r="A218" s="46"/>
      <c r="B218" s="40" t="s">
        <v>99</v>
      </c>
      <c r="C218" s="41">
        <v>0</v>
      </c>
      <c r="D218" s="41">
        <v>0</v>
      </c>
      <c r="E218" s="41">
        <v>0</v>
      </c>
      <c r="F218" s="41">
        <v>0</v>
      </c>
      <c r="G218" s="41">
        <v>0</v>
      </c>
      <c r="H218" s="42">
        <v>0</v>
      </c>
    </row>
    <row r="219" spans="1:8" s="36" customFormat="1" ht="27.6">
      <c r="A219" s="46"/>
      <c r="B219" s="40" t="s">
        <v>100</v>
      </c>
      <c r="C219" s="41">
        <f>C220</f>
        <v>0</v>
      </c>
      <c r="D219" s="41">
        <f t="shared" ref="D219:H220" si="71">D220</f>
        <v>0</v>
      </c>
      <c r="E219" s="41">
        <f t="shared" si="71"/>
        <v>0</v>
      </c>
      <c r="F219" s="41">
        <f t="shared" si="71"/>
        <v>0</v>
      </c>
      <c r="G219" s="41">
        <f t="shared" si="71"/>
        <v>0</v>
      </c>
      <c r="H219" s="42">
        <f t="shared" si="71"/>
        <v>0</v>
      </c>
    </row>
    <row r="220" spans="1:8" ht="27.6">
      <c r="A220" s="46"/>
      <c r="B220" s="43" t="s">
        <v>101</v>
      </c>
      <c r="C220" s="44">
        <f>C221</f>
        <v>0</v>
      </c>
      <c r="D220" s="44">
        <f t="shared" si="71"/>
        <v>0</v>
      </c>
      <c r="E220" s="44">
        <f t="shared" si="71"/>
        <v>0</v>
      </c>
      <c r="F220" s="44">
        <f t="shared" si="71"/>
        <v>0</v>
      </c>
      <c r="G220" s="44">
        <f t="shared" si="71"/>
        <v>0</v>
      </c>
      <c r="H220" s="45">
        <f t="shared" si="71"/>
        <v>0</v>
      </c>
    </row>
    <row r="221" spans="1:8" ht="14.4">
      <c r="A221" s="46"/>
      <c r="B221" s="47" t="s">
        <v>102</v>
      </c>
      <c r="C221" s="48">
        <f t="shared" ref="C221:F221" si="72">C222</f>
        <v>0</v>
      </c>
      <c r="D221" s="48">
        <f t="shared" si="72"/>
        <v>0</v>
      </c>
      <c r="E221" s="48">
        <f>E222</f>
        <v>0</v>
      </c>
      <c r="F221" s="48">
        <f t="shared" si="72"/>
        <v>0</v>
      </c>
      <c r="G221" s="48">
        <f>G222</f>
        <v>0</v>
      </c>
      <c r="H221" s="49">
        <f>H222</f>
        <v>0</v>
      </c>
    </row>
    <row r="222" spans="1:8" ht="27.6">
      <c r="A222" s="76"/>
      <c r="B222" s="51" t="s">
        <v>103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3">
        <f t="shared" ref="H222" si="73">E222-F222</f>
        <v>0</v>
      </c>
    </row>
    <row r="223" spans="1:8" s="36" customFormat="1" ht="27.6">
      <c r="A223" s="46"/>
      <c r="B223" s="40" t="s">
        <v>104</v>
      </c>
      <c r="C223" s="41">
        <v>0</v>
      </c>
      <c r="D223" s="41">
        <v>0</v>
      </c>
      <c r="E223" s="41">
        <v>0</v>
      </c>
      <c r="F223" s="41">
        <v>0</v>
      </c>
      <c r="G223" s="41">
        <v>0</v>
      </c>
      <c r="H223" s="42">
        <v>0</v>
      </c>
    </row>
    <row r="224" spans="1:8" ht="14.4">
      <c r="A224" s="46"/>
      <c r="B224" s="32" t="s">
        <v>105</v>
      </c>
      <c r="C224" s="33">
        <f>C225</f>
        <v>3381555775</v>
      </c>
      <c r="D224" s="34">
        <f t="shared" ref="D224:H225" si="74">D225</f>
        <v>-147733712.30000001</v>
      </c>
      <c r="E224" s="34">
        <f t="shared" si="74"/>
        <v>3233822062.6999998</v>
      </c>
      <c r="F224" s="34">
        <f t="shared" si="74"/>
        <v>3233822062.6999998</v>
      </c>
      <c r="G224" s="34">
        <f t="shared" si="74"/>
        <v>3233822062.6999998</v>
      </c>
      <c r="H224" s="35">
        <f t="shared" si="74"/>
        <v>0</v>
      </c>
    </row>
    <row r="225" spans="1:8" ht="14.4">
      <c r="A225" s="46"/>
      <c r="B225" s="37" t="s">
        <v>14</v>
      </c>
      <c r="C225" s="38">
        <f>C226</f>
        <v>3381555775</v>
      </c>
      <c r="D225" s="38">
        <f t="shared" si="74"/>
        <v>-147733712.30000001</v>
      </c>
      <c r="E225" s="38">
        <f t="shared" si="74"/>
        <v>3233822062.6999998</v>
      </c>
      <c r="F225" s="38">
        <f t="shared" si="74"/>
        <v>3233822062.6999998</v>
      </c>
      <c r="G225" s="38">
        <f t="shared" si="74"/>
        <v>3233822062.6999998</v>
      </c>
      <c r="H225" s="39">
        <f t="shared" si="74"/>
        <v>0</v>
      </c>
    </row>
    <row r="226" spans="1:8" ht="14.4">
      <c r="A226" s="46"/>
      <c r="B226" s="40" t="s">
        <v>15</v>
      </c>
      <c r="C226" s="41">
        <f>C227+C240</f>
        <v>3381555775</v>
      </c>
      <c r="D226" s="41">
        <f t="shared" ref="D226:H226" si="75">D227+D240</f>
        <v>-147733712.30000001</v>
      </c>
      <c r="E226" s="41">
        <f t="shared" si="75"/>
        <v>3233822062.6999998</v>
      </c>
      <c r="F226" s="41">
        <f t="shared" si="75"/>
        <v>3233822062.6999998</v>
      </c>
      <c r="G226" s="41">
        <f t="shared" si="75"/>
        <v>3233822062.6999998</v>
      </c>
      <c r="H226" s="42">
        <f t="shared" si="75"/>
        <v>0</v>
      </c>
    </row>
    <row r="227" spans="1:8" ht="14.4">
      <c r="A227" s="46"/>
      <c r="B227" s="43" t="s">
        <v>16</v>
      </c>
      <c r="C227" s="44">
        <f>C228</f>
        <v>3381555775</v>
      </c>
      <c r="D227" s="44">
        <f t="shared" ref="D227:H227" si="76">D228</f>
        <v>-147733712.30000001</v>
      </c>
      <c r="E227" s="44">
        <f t="shared" si="76"/>
        <v>3233822062.6999998</v>
      </c>
      <c r="F227" s="44">
        <f t="shared" si="76"/>
        <v>3233822062.6999998</v>
      </c>
      <c r="G227" s="44">
        <f t="shared" si="76"/>
        <v>3233822062.6999998</v>
      </c>
      <c r="H227" s="45">
        <f t="shared" si="76"/>
        <v>0</v>
      </c>
    </row>
    <row r="228" spans="1:8" ht="14.4">
      <c r="A228" s="46"/>
      <c r="B228" s="47" t="s">
        <v>106</v>
      </c>
      <c r="C228" s="48">
        <f>SUM(C229:C239)</f>
        <v>3381555775</v>
      </c>
      <c r="D228" s="48">
        <f t="shared" ref="D228:H228" si="77">SUM(D229:D239)</f>
        <v>-147733712.30000001</v>
      </c>
      <c r="E228" s="48">
        <f t="shared" si="77"/>
        <v>3233822062.6999998</v>
      </c>
      <c r="F228" s="48">
        <f t="shared" si="77"/>
        <v>3233822062.6999998</v>
      </c>
      <c r="G228" s="48">
        <f t="shared" si="77"/>
        <v>3233822062.6999998</v>
      </c>
      <c r="H228" s="49">
        <f t="shared" si="77"/>
        <v>0</v>
      </c>
    </row>
    <row r="229" spans="1:8" ht="14.4">
      <c r="A229" s="74"/>
      <c r="B229" s="51" t="s">
        <v>107</v>
      </c>
      <c r="C229" s="52">
        <v>137909064</v>
      </c>
      <c r="D229" s="52">
        <v>-4958871.75</v>
      </c>
      <c r="E229" s="52">
        <v>132950192.25</v>
      </c>
      <c r="F229" s="52">
        <v>132950192.25</v>
      </c>
      <c r="G229" s="52">
        <v>132950192.25</v>
      </c>
      <c r="H229" s="53">
        <f t="shared" ref="H229:H239" si="78">E229-F229</f>
        <v>0</v>
      </c>
    </row>
    <row r="230" spans="1:8" ht="14.4">
      <c r="A230" s="74"/>
      <c r="B230" s="51" t="s">
        <v>108</v>
      </c>
      <c r="C230" s="52">
        <v>415966471</v>
      </c>
      <c r="D230" s="52">
        <v>-32201975.25</v>
      </c>
      <c r="E230" s="52">
        <v>383764495.75</v>
      </c>
      <c r="F230" s="52">
        <v>383764495.75</v>
      </c>
      <c r="G230" s="52">
        <v>383764495.75</v>
      </c>
      <c r="H230" s="53">
        <f t="shared" si="78"/>
        <v>0</v>
      </c>
    </row>
    <row r="231" spans="1:8" ht="14.4">
      <c r="A231" s="74"/>
      <c r="B231" s="51" t="s">
        <v>109</v>
      </c>
      <c r="C231" s="52">
        <v>51630248</v>
      </c>
      <c r="D231" s="52">
        <v>-3088421</v>
      </c>
      <c r="E231" s="52">
        <v>48541827</v>
      </c>
      <c r="F231" s="52">
        <v>48541827</v>
      </c>
      <c r="G231" s="52">
        <v>48541827</v>
      </c>
      <c r="H231" s="53">
        <f t="shared" si="78"/>
        <v>0</v>
      </c>
    </row>
    <row r="232" spans="1:8" ht="14.4">
      <c r="A232" s="74"/>
      <c r="B232" s="51" t="s">
        <v>110</v>
      </c>
      <c r="C232" s="52">
        <v>505751780</v>
      </c>
      <c r="D232" s="52">
        <v>-25981578</v>
      </c>
      <c r="E232" s="52">
        <v>479770202</v>
      </c>
      <c r="F232" s="52">
        <v>479770202</v>
      </c>
      <c r="G232" s="52">
        <v>479770202</v>
      </c>
      <c r="H232" s="53">
        <f t="shared" si="78"/>
        <v>0</v>
      </c>
    </row>
    <row r="233" spans="1:8" ht="14.4">
      <c r="A233" s="74"/>
      <c r="B233" s="51" t="s">
        <v>111</v>
      </c>
      <c r="C233" s="52">
        <v>1210360492</v>
      </c>
      <c r="D233" s="52">
        <v>-30337116.300000001</v>
      </c>
      <c r="E233" s="52">
        <v>1180023375.7</v>
      </c>
      <c r="F233" s="52">
        <v>1180023375.7</v>
      </c>
      <c r="G233" s="52">
        <v>1180023375.7</v>
      </c>
      <c r="H233" s="53">
        <f t="shared" si="78"/>
        <v>0</v>
      </c>
    </row>
    <row r="234" spans="1:8" ht="14.4">
      <c r="A234" s="74"/>
      <c r="B234" s="51" t="s">
        <v>112</v>
      </c>
      <c r="C234" s="52">
        <v>194478624</v>
      </c>
      <c r="D234" s="52">
        <v>-15142189</v>
      </c>
      <c r="E234" s="52">
        <v>179336435</v>
      </c>
      <c r="F234" s="52">
        <v>179336435</v>
      </c>
      <c r="G234" s="52">
        <v>179336435</v>
      </c>
      <c r="H234" s="53">
        <f t="shared" si="78"/>
        <v>0</v>
      </c>
    </row>
    <row r="235" spans="1:8" ht="14.4">
      <c r="A235" s="74"/>
      <c r="B235" s="51" t="s">
        <v>113</v>
      </c>
      <c r="C235" s="52">
        <v>120082722</v>
      </c>
      <c r="D235" s="52">
        <v>-9136337</v>
      </c>
      <c r="E235" s="52">
        <v>110946385</v>
      </c>
      <c r="F235" s="52">
        <v>110946385</v>
      </c>
      <c r="G235" s="52">
        <v>110946385</v>
      </c>
      <c r="H235" s="53">
        <f t="shared" si="78"/>
        <v>0</v>
      </c>
    </row>
    <row r="236" spans="1:8" ht="14.4">
      <c r="A236" s="74"/>
      <c r="B236" s="51" t="s">
        <v>114</v>
      </c>
      <c r="C236" s="52">
        <v>429762181</v>
      </c>
      <c r="D236" s="52">
        <v>-9739304.25</v>
      </c>
      <c r="E236" s="52">
        <v>420022876.75</v>
      </c>
      <c r="F236" s="52">
        <v>420022876.75</v>
      </c>
      <c r="G236" s="52">
        <v>420022876.75</v>
      </c>
      <c r="H236" s="53">
        <f t="shared" si="78"/>
        <v>0</v>
      </c>
    </row>
    <row r="237" spans="1:8" ht="14.4">
      <c r="A237" s="74"/>
      <c r="B237" s="51" t="s">
        <v>115</v>
      </c>
      <c r="C237" s="52">
        <v>113447560</v>
      </c>
      <c r="D237" s="52">
        <v>-4830420.75</v>
      </c>
      <c r="E237" s="52">
        <v>108617139.25</v>
      </c>
      <c r="F237" s="52">
        <v>108617139.25</v>
      </c>
      <c r="G237" s="52">
        <v>108617139.25</v>
      </c>
      <c r="H237" s="53">
        <f t="shared" si="78"/>
        <v>0</v>
      </c>
    </row>
    <row r="238" spans="1:8" ht="14.4">
      <c r="A238" s="74"/>
      <c r="B238" s="51" t="s">
        <v>116</v>
      </c>
      <c r="C238" s="52">
        <v>158990711</v>
      </c>
      <c r="D238" s="52">
        <v>-11822774</v>
      </c>
      <c r="E238" s="52">
        <v>147167937</v>
      </c>
      <c r="F238" s="52">
        <v>147167937</v>
      </c>
      <c r="G238" s="52">
        <v>147167937</v>
      </c>
      <c r="H238" s="53">
        <f t="shared" si="78"/>
        <v>0</v>
      </c>
    </row>
    <row r="239" spans="1:8" ht="14.4">
      <c r="A239" s="74"/>
      <c r="B239" s="51" t="s">
        <v>117</v>
      </c>
      <c r="C239" s="52">
        <v>43175922</v>
      </c>
      <c r="D239" s="52">
        <v>-494725</v>
      </c>
      <c r="E239" s="52">
        <v>42681197</v>
      </c>
      <c r="F239" s="52">
        <v>42681197</v>
      </c>
      <c r="G239" s="52">
        <v>42681197</v>
      </c>
      <c r="H239" s="53">
        <f t="shared" si="78"/>
        <v>0</v>
      </c>
    </row>
    <row r="240" spans="1:8" ht="27.6">
      <c r="A240" s="46"/>
      <c r="B240" s="43" t="s">
        <v>51</v>
      </c>
      <c r="C240" s="44">
        <f>SUM(C241)</f>
        <v>0</v>
      </c>
      <c r="D240" s="44">
        <f t="shared" ref="D240:H240" si="79">SUM(D241)</f>
        <v>0</v>
      </c>
      <c r="E240" s="44">
        <f t="shared" si="79"/>
        <v>0</v>
      </c>
      <c r="F240" s="44">
        <f t="shared" si="79"/>
        <v>0</v>
      </c>
      <c r="G240" s="44">
        <f t="shared" si="79"/>
        <v>0</v>
      </c>
      <c r="H240" s="45">
        <f t="shared" si="79"/>
        <v>0</v>
      </c>
    </row>
    <row r="241" spans="1:8" ht="21" customHeight="1">
      <c r="A241" s="74"/>
      <c r="B241" s="43" t="s">
        <v>118</v>
      </c>
      <c r="C241" s="44">
        <v>0</v>
      </c>
      <c r="D241" s="44">
        <v>0</v>
      </c>
      <c r="E241" s="44">
        <v>0</v>
      </c>
      <c r="F241" s="44">
        <v>0</v>
      </c>
      <c r="G241" s="44">
        <v>0</v>
      </c>
      <c r="H241" s="45">
        <v>0</v>
      </c>
    </row>
    <row r="242" spans="1:8" ht="14.4">
      <c r="A242" s="46"/>
      <c r="B242" s="64" t="s">
        <v>120</v>
      </c>
      <c r="C242" s="65">
        <f t="shared" ref="C242:H242" si="80">C13+C128</f>
        <v>51473800044</v>
      </c>
      <c r="D242" s="65">
        <f t="shared" si="80"/>
        <v>1921487041.0699992</v>
      </c>
      <c r="E242" s="65">
        <f t="shared" si="80"/>
        <v>53395287085.070007</v>
      </c>
      <c r="F242" s="65">
        <f t="shared" si="80"/>
        <v>51379051305.170013</v>
      </c>
      <c r="G242" s="65">
        <f t="shared" si="80"/>
        <v>50401598590.910004</v>
      </c>
      <c r="H242" s="66">
        <f t="shared" si="80"/>
        <v>2016235779.9000068</v>
      </c>
    </row>
    <row r="243" spans="1:8" ht="14.4">
      <c r="A243" s="74"/>
      <c r="B243" s="67"/>
      <c r="C243" s="67"/>
      <c r="D243" s="67"/>
      <c r="E243" s="67"/>
      <c r="F243" s="67"/>
      <c r="G243" s="67"/>
      <c r="H243" s="67"/>
    </row>
    <row r="244" spans="1:8" ht="14.4">
      <c r="A244" s="74"/>
      <c r="B244" s="68"/>
      <c r="C244" s="69"/>
      <c r="D244" s="69"/>
      <c r="E244" s="69"/>
      <c r="F244" s="69"/>
      <c r="G244" s="69"/>
      <c r="H244" s="69"/>
    </row>
    <row r="245" spans="1:8" ht="25.2">
      <c r="A245" s="74"/>
      <c r="B245" s="70"/>
      <c r="C245" s="69"/>
      <c r="D245" s="69"/>
      <c r="E245" s="69"/>
      <c r="F245" s="69"/>
      <c r="G245" s="69"/>
      <c r="H245" s="69"/>
    </row>
    <row r="246" spans="1:8" ht="14.4">
      <c r="A246" s="74"/>
      <c r="B246" s="68"/>
      <c r="C246" s="71"/>
      <c r="D246" s="71"/>
      <c r="E246" s="71"/>
      <c r="F246" s="71"/>
      <c r="G246" s="71"/>
      <c r="H246" s="71"/>
    </row>
    <row r="247" spans="1:8" ht="14.4">
      <c r="A247" s="74"/>
      <c r="B247" s="68"/>
      <c r="C247" s="69"/>
      <c r="D247" s="69"/>
      <c r="E247" s="69"/>
      <c r="F247" s="69"/>
      <c r="G247" s="69"/>
      <c r="H247" s="69"/>
    </row>
    <row r="248" spans="1:8" ht="14.4">
      <c r="A248" s="74"/>
      <c r="B248" s="68"/>
      <c r="C248" s="69"/>
      <c r="D248" s="69"/>
      <c r="E248" s="69"/>
      <c r="F248" s="69"/>
      <c r="G248" s="69"/>
      <c r="H248" s="69"/>
    </row>
    <row r="249" spans="1:8" ht="14.4">
      <c r="A249" s="74"/>
      <c r="B249" s="68"/>
      <c r="G249" s="69"/>
      <c r="H249" s="69"/>
    </row>
    <row r="250" spans="1:8" ht="14.4">
      <c r="A250" s="74"/>
      <c r="B250" s="68"/>
      <c r="C250" s="69"/>
      <c r="D250" s="69"/>
      <c r="E250" s="69"/>
      <c r="F250" s="69"/>
      <c r="G250" s="69"/>
      <c r="H250" s="69"/>
    </row>
  </sheetData>
  <mergeCells count="9">
    <mergeCell ref="B243:H243"/>
    <mergeCell ref="B6:H6"/>
    <mergeCell ref="B7:H7"/>
    <mergeCell ref="B8:H8"/>
    <mergeCell ref="B9:H9"/>
    <mergeCell ref="B10:H10"/>
    <mergeCell ref="B11:B12"/>
    <mergeCell ref="C11:G11"/>
    <mergeCell ref="H11:H12"/>
  </mergeCells>
  <printOptions horizontalCentered="1"/>
  <pageMargins left="0" right="0" top="0.43307086614173229" bottom="0.47244094488188981" header="0.27559055118110237" footer="0.23622047244094491"/>
  <pageSetup scale="70" fitToHeight="0" orientation="portrait" r:id="rId1"/>
  <headerFooter>
    <oddFooter>&amp;C&amp;P /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ADMTVA (a) LDF</vt:lpstr>
      <vt:lpstr>'ADMTVA (a) LDF'!Área_de_impresión</vt:lpstr>
      <vt:lpstr>'ADMTVA (a) LDF'!Títulos_a_imprimir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2026-01-12T22:14:39Z</dcterms:created>
  <dcterms:modified xsi:type="dcterms:W3CDTF">2026-01-12T22:15:34Z</dcterms:modified>
</cp:coreProperties>
</file>